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DA_ESPECIFICA" sheetId="1" r:id="rId1"/>
  </sheets>
  <externalReferences>
    <externalReference r:id="rId2"/>
  </externalReferences>
  <definedNames>
    <definedName name="_xlnm.Print_Area" localSheetId="0">PDA_ESPECIFICA!$A$1:$K$310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K298" i="1" l="1"/>
  <c r="K297" i="1" s="1"/>
  <c r="K296" i="1" s="1"/>
  <c r="K295" i="1" s="1"/>
  <c r="H298" i="1"/>
  <c r="J297" i="1"/>
  <c r="J296" i="1" s="1"/>
  <c r="J295" i="1" s="1"/>
  <c r="I297" i="1"/>
  <c r="H297" i="1"/>
  <c r="H296" i="1" s="1"/>
  <c r="H295" i="1" s="1"/>
  <c r="G297" i="1"/>
  <c r="G296" i="1" s="1"/>
  <c r="G295" i="1" s="1"/>
  <c r="F297" i="1"/>
  <c r="F296" i="1" s="1"/>
  <c r="F295" i="1" s="1"/>
  <c r="I296" i="1"/>
  <c r="I295" i="1" s="1"/>
  <c r="K293" i="1"/>
  <c r="K292" i="1" s="1"/>
  <c r="K289" i="1" s="1"/>
  <c r="K285" i="1" s="1"/>
  <c r="H293" i="1"/>
  <c r="J292" i="1"/>
  <c r="J289" i="1" s="1"/>
  <c r="J285" i="1" s="1"/>
  <c r="I292" i="1"/>
  <c r="H292" i="1"/>
  <c r="H289" i="1" s="1"/>
  <c r="H285" i="1" s="1"/>
  <c r="G292" i="1"/>
  <c r="G289" i="1" s="1"/>
  <c r="G285" i="1" s="1"/>
  <c r="F292" i="1"/>
  <c r="F289" i="1" s="1"/>
  <c r="F285" i="1" s="1"/>
  <c r="I289" i="1"/>
  <c r="I285" i="1" s="1"/>
  <c r="K284" i="1"/>
  <c r="H284" i="1"/>
  <c r="K283" i="1"/>
  <c r="H283" i="1"/>
  <c r="K282" i="1"/>
  <c r="J282" i="1"/>
  <c r="I282" i="1"/>
  <c r="H282" i="1"/>
  <c r="G282" i="1"/>
  <c r="F282" i="1"/>
  <c r="K281" i="1"/>
  <c r="H281" i="1"/>
  <c r="K280" i="1"/>
  <c r="J280" i="1"/>
  <c r="I280" i="1"/>
  <c r="H280" i="1"/>
  <c r="G280" i="1"/>
  <c r="F280" i="1"/>
  <c r="K279" i="1"/>
  <c r="K278" i="1" s="1"/>
  <c r="H279" i="1"/>
  <c r="J278" i="1"/>
  <c r="I278" i="1"/>
  <c r="H278" i="1"/>
  <c r="G278" i="1"/>
  <c r="F278" i="1"/>
  <c r="H277" i="1"/>
  <c r="K277" i="1" s="1"/>
  <c r="K276" i="1" s="1"/>
  <c r="K275" i="1" s="1"/>
  <c r="J276" i="1"/>
  <c r="I276" i="1"/>
  <c r="I275" i="1" s="1"/>
  <c r="G276" i="1"/>
  <c r="G275" i="1" s="1"/>
  <c r="F276" i="1"/>
  <c r="J275" i="1"/>
  <c r="F275" i="1"/>
  <c r="H274" i="1"/>
  <c r="K274" i="1" s="1"/>
  <c r="K273" i="1" s="1"/>
  <c r="K272" i="1" s="1"/>
  <c r="J273" i="1"/>
  <c r="J272" i="1" s="1"/>
  <c r="I273" i="1"/>
  <c r="H273" i="1"/>
  <c r="H272" i="1" s="1"/>
  <c r="G273" i="1"/>
  <c r="F273" i="1"/>
  <c r="F272" i="1" s="1"/>
  <c r="I272" i="1"/>
  <c r="G272" i="1"/>
  <c r="K271" i="1"/>
  <c r="K268" i="1" s="1"/>
  <c r="K267" i="1" s="1"/>
  <c r="H271" i="1"/>
  <c r="J268" i="1"/>
  <c r="J267" i="1" s="1"/>
  <c r="I268" i="1"/>
  <c r="H268" i="1"/>
  <c r="H267" i="1" s="1"/>
  <c r="G268" i="1"/>
  <c r="F268" i="1"/>
  <c r="F267" i="1" s="1"/>
  <c r="I267" i="1"/>
  <c r="G267" i="1"/>
  <c r="K266" i="1"/>
  <c r="H266" i="1"/>
  <c r="K265" i="1"/>
  <c r="J265" i="1"/>
  <c r="I265" i="1"/>
  <c r="H265" i="1"/>
  <c r="G265" i="1"/>
  <c r="F265" i="1"/>
  <c r="K264" i="1"/>
  <c r="K263" i="1" s="1"/>
  <c r="H264" i="1"/>
  <c r="J263" i="1"/>
  <c r="J262" i="1" s="1"/>
  <c r="I263" i="1"/>
  <c r="H263" i="1"/>
  <c r="H262" i="1" s="1"/>
  <c r="G263" i="1"/>
  <c r="F263" i="1"/>
  <c r="F262" i="1" s="1"/>
  <c r="I262" i="1"/>
  <c r="G262" i="1"/>
  <c r="K261" i="1"/>
  <c r="H261" i="1"/>
  <c r="K260" i="1"/>
  <c r="J260" i="1"/>
  <c r="I260" i="1"/>
  <c r="H260" i="1"/>
  <c r="G260" i="1"/>
  <c r="F260" i="1"/>
  <c r="K259" i="1"/>
  <c r="H259" i="1"/>
  <c r="K258" i="1"/>
  <c r="K256" i="1" s="1"/>
  <c r="H258" i="1"/>
  <c r="K257" i="1"/>
  <c r="H257" i="1"/>
  <c r="J256" i="1"/>
  <c r="I256" i="1"/>
  <c r="H256" i="1"/>
  <c r="G256" i="1"/>
  <c r="F256" i="1"/>
  <c r="H255" i="1"/>
  <c r="K255" i="1" s="1"/>
  <c r="K254" i="1" s="1"/>
  <c r="K253" i="1" s="1"/>
  <c r="J254" i="1"/>
  <c r="J253" i="1" s="1"/>
  <c r="J252" i="1" s="1"/>
  <c r="I254" i="1"/>
  <c r="H254" i="1"/>
  <c r="H253" i="1" s="1"/>
  <c r="G254" i="1"/>
  <c r="F254" i="1"/>
  <c r="F253" i="1" s="1"/>
  <c r="F252" i="1" s="1"/>
  <c r="I253" i="1"/>
  <c r="I252" i="1" s="1"/>
  <c r="G253" i="1"/>
  <c r="G252" i="1" s="1"/>
  <c r="H250" i="1"/>
  <c r="K250" i="1" s="1"/>
  <c r="K249" i="1" s="1"/>
  <c r="K248" i="1" s="1"/>
  <c r="J249" i="1"/>
  <c r="I249" i="1"/>
  <c r="H249" i="1"/>
  <c r="H248" i="1" s="1"/>
  <c r="G249" i="1"/>
  <c r="G248" i="1" s="1"/>
  <c r="G244" i="1" s="1"/>
  <c r="F249" i="1"/>
  <c r="J248" i="1"/>
  <c r="I248" i="1"/>
  <c r="F248" i="1"/>
  <c r="H247" i="1"/>
  <c r="K247" i="1" s="1"/>
  <c r="K246" i="1" s="1"/>
  <c r="K245" i="1" s="1"/>
  <c r="K244" i="1" s="1"/>
  <c r="J246" i="1"/>
  <c r="J245" i="1" s="1"/>
  <c r="J244" i="1" s="1"/>
  <c r="I246" i="1"/>
  <c r="H246" i="1"/>
  <c r="H245" i="1" s="1"/>
  <c r="G246" i="1"/>
  <c r="F246" i="1"/>
  <c r="F245" i="1" s="1"/>
  <c r="F244" i="1" s="1"/>
  <c r="I245" i="1"/>
  <c r="I244" i="1" s="1"/>
  <c r="G245" i="1"/>
  <c r="K242" i="1"/>
  <c r="H242" i="1"/>
  <c r="K241" i="1"/>
  <c r="J241" i="1"/>
  <c r="I241" i="1"/>
  <c r="H241" i="1"/>
  <c r="G241" i="1"/>
  <c r="F241" i="1"/>
  <c r="K240" i="1"/>
  <c r="H240" i="1"/>
  <c r="K239" i="1"/>
  <c r="K238" i="1" s="1"/>
  <c r="J239" i="1"/>
  <c r="I239" i="1"/>
  <c r="I238" i="1" s="1"/>
  <c r="H239" i="1"/>
  <c r="G239" i="1"/>
  <c r="G238" i="1" s="1"/>
  <c r="F239" i="1"/>
  <c r="J238" i="1"/>
  <c r="H238" i="1"/>
  <c r="F238" i="1"/>
  <c r="H237" i="1"/>
  <c r="K237" i="1" s="1"/>
  <c r="H236" i="1"/>
  <c r="K236" i="1" s="1"/>
  <c r="J235" i="1"/>
  <c r="I235" i="1"/>
  <c r="I234" i="1" s="1"/>
  <c r="G235" i="1"/>
  <c r="G234" i="1" s="1"/>
  <c r="F235" i="1"/>
  <c r="J234" i="1"/>
  <c r="F234" i="1"/>
  <c r="H233" i="1"/>
  <c r="K233" i="1" s="1"/>
  <c r="H232" i="1"/>
  <c r="K232" i="1" s="1"/>
  <c r="J231" i="1"/>
  <c r="I231" i="1"/>
  <c r="H231" i="1"/>
  <c r="G231" i="1"/>
  <c r="F231" i="1"/>
  <c r="H230" i="1"/>
  <c r="K230" i="1" s="1"/>
  <c r="H229" i="1"/>
  <c r="K229" i="1" s="1"/>
  <c r="J228" i="1"/>
  <c r="I228" i="1"/>
  <c r="G228" i="1"/>
  <c r="F228" i="1"/>
  <c r="K227" i="1"/>
  <c r="H227" i="1"/>
  <c r="K226" i="1"/>
  <c r="H226" i="1"/>
  <c r="J225" i="1"/>
  <c r="I225" i="1"/>
  <c r="H225" i="1"/>
  <c r="G225" i="1"/>
  <c r="F225" i="1"/>
  <c r="H224" i="1"/>
  <c r="K224" i="1" s="1"/>
  <c r="H223" i="1"/>
  <c r="K223" i="1" s="1"/>
  <c r="K222" i="1" s="1"/>
  <c r="J222" i="1"/>
  <c r="I222" i="1"/>
  <c r="H222" i="1"/>
  <c r="G222" i="1"/>
  <c r="F222" i="1"/>
  <c r="H221" i="1"/>
  <c r="K221" i="1" s="1"/>
  <c r="K220" i="1" s="1"/>
  <c r="J220" i="1"/>
  <c r="J219" i="1" s="1"/>
  <c r="I220" i="1"/>
  <c r="H220" i="1"/>
  <c r="G220" i="1"/>
  <c r="F220" i="1"/>
  <c r="F219" i="1" s="1"/>
  <c r="I219" i="1"/>
  <c r="G219" i="1"/>
  <c r="K218" i="1"/>
  <c r="K217" i="1" s="1"/>
  <c r="K216" i="1" s="1"/>
  <c r="H218" i="1"/>
  <c r="J217" i="1"/>
  <c r="J216" i="1" s="1"/>
  <c r="I217" i="1"/>
  <c r="H217" i="1"/>
  <c r="H216" i="1" s="1"/>
  <c r="G217" i="1"/>
  <c r="F217" i="1"/>
  <c r="F216" i="1" s="1"/>
  <c r="I216" i="1"/>
  <c r="G216" i="1"/>
  <c r="K215" i="1"/>
  <c r="H215" i="1"/>
  <c r="K214" i="1"/>
  <c r="H214" i="1"/>
  <c r="J213" i="1"/>
  <c r="J193" i="1" s="1"/>
  <c r="I213" i="1"/>
  <c r="H213" i="1"/>
  <c r="G213" i="1"/>
  <c r="F213" i="1"/>
  <c r="F193" i="1" s="1"/>
  <c r="H212" i="1"/>
  <c r="K212" i="1" s="1"/>
  <c r="H211" i="1"/>
  <c r="K211" i="1" s="1"/>
  <c r="H210" i="1"/>
  <c r="K210" i="1" s="1"/>
  <c r="J209" i="1"/>
  <c r="I209" i="1"/>
  <c r="G209" i="1"/>
  <c r="F209" i="1"/>
  <c r="K208" i="1"/>
  <c r="H208" i="1"/>
  <c r="K207" i="1"/>
  <c r="H207" i="1"/>
  <c r="K206" i="1"/>
  <c r="H206" i="1"/>
  <c r="H204" i="1" s="1"/>
  <c r="K205" i="1"/>
  <c r="H205" i="1"/>
  <c r="K204" i="1"/>
  <c r="J204" i="1"/>
  <c r="I204" i="1"/>
  <c r="G204" i="1"/>
  <c r="F204" i="1"/>
  <c r="K203" i="1"/>
  <c r="H203" i="1"/>
  <c r="K202" i="1"/>
  <c r="J202" i="1"/>
  <c r="I202" i="1"/>
  <c r="H202" i="1"/>
  <c r="G202" i="1"/>
  <c r="F202" i="1"/>
  <c r="K201" i="1"/>
  <c r="H201" i="1"/>
  <c r="K200" i="1"/>
  <c r="J200" i="1"/>
  <c r="I200" i="1"/>
  <c r="H200" i="1"/>
  <c r="G200" i="1"/>
  <c r="F200" i="1"/>
  <c r="K199" i="1"/>
  <c r="H199" i="1"/>
  <c r="K198" i="1"/>
  <c r="J198" i="1"/>
  <c r="I198" i="1"/>
  <c r="H198" i="1"/>
  <c r="G198" i="1"/>
  <c r="F198" i="1"/>
  <c r="K197" i="1"/>
  <c r="H197" i="1"/>
  <c r="K196" i="1"/>
  <c r="J196" i="1"/>
  <c r="I196" i="1"/>
  <c r="H196" i="1"/>
  <c r="G196" i="1"/>
  <c r="F196" i="1"/>
  <c r="K195" i="1"/>
  <c r="H195" i="1"/>
  <c r="K194" i="1"/>
  <c r="J194" i="1"/>
  <c r="I194" i="1"/>
  <c r="I193" i="1" s="1"/>
  <c r="H194" i="1"/>
  <c r="G194" i="1"/>
  <c r="G193" i="1" s="1"/>
  <c r="F194" i="1"/>
  <c r="H192" i="1"/>
  <c r="K192" i="1" s="1"/>
  <c r="K191" i="1" s="1"/>
  <c r="J191" i="1"/>
  <c r="I191" i="1"/>
  <c r="G191" i="1"/>
  <c r="F191" i="1"/>
  <c r="K190" i="1"/>
  <c r="K189" i="1" s="1"/>
  <c r="H190" i="1"/>
  <c r="J189" i="1"/>
  <c r="I189" i="1"/>
  <c r="H189" i="1"/>
  <c r="G189" i="1"/>
  <c r="F189" i="1"/>
  <c r="H188" i="1"/>
  <c r="K188" i="1" s="1"/>
  <c r="K187" i="1" s="1"/>
  <c r="J187" i="1"/>
  <c r="J183" i="1" s="1"/>
  <c r="I187" i="1"/>
  <c r="H187" i="1"/>
  <c r="G187" i="1"/>
  <c r="F187" i="1"/>
  <c r="F183" i="1" s="1"/>
  <c r="H186" i="1"/>
  <c r="K186" i="1" s="1"/>
  <c r="H185" i="1"/>
  <c r="K185" i="1" s="1"/>
  <c r="J184" i="1"/>
  <c r="I184" i="1"/>
  <c r="I183" i="1" s="1"/>
  <c r="G184" i="1"/>
  <c r="G183" i="1" s="1"/>
  <c r="F184" i="1"/>
  <c r="H182" i="1"/>
  <c r="K182" i="1" s="1"/>
  <c r="K181" i="1" s="1"/>
  <c r="J181" i="1"/>
  <c r="I181" i="1"/>
  <c r="G181" i="1"/>
  <c r="F181" i="1"/>
  <c r="K180" i="1"/>
  <c r="H180" i="1"/>
  <c r="K179" i="1"/>
  <c r="H179" i="1"/>
  <c r="H177" i="1" s="1"/>
  <c r="K178" i="1"/>
  <c r="H178" i="1"/>
  <c r="K177" i="1"/>
  <c r="J177" i="1"/>
  <c r="I177" i="1"/>
  <c r="G177" i="1"/>
  <c r="F177" i="1"/>
  <c r="K176" i="1"/>
  <c r="H176" i="1"/>
  <c r="K175" i="1"/>
  <c r="J175" i="1"/>
  <c r="I175" i="1"/>
  <c r="H175" i="1"/>
  <c r="G175" i="1"/>
  <c r="F175" i="1"/>
  <c r="K174" i="1"/>
  <c r="H174" i="1"/>
  <c r="K173" i="1"/>
  <c r="J173" i="1"/>
  <c r="I173" i="1"/>
  <c r="H173" i="1"/>
  <c r="G173" i="1"/>
  <c r="F173" i="1"/>
  <c r="K172" i="1"/>
  <c r="H172" i="1"/>
  <c r="K171" i="1"/>
  <c r="J171" i="1"/>
  <c r="I171" i="1"/>
  <c r="H171" i="1"/>
  <c r="G171" i="1"/>
  <c r="F171" i="1"/>
  <c r="K170" i="1"/>
  <c r="H170" i="1"/>
  <c r="K169" i="1"/>
  <c r="J169" i="1"/>
  <c r="I169" i="1"/>
  <c r="I168" i="1" s="1"/>
  <c r="H169" i="1"/>
  <c r="G169" i="1"/>
  <c r="G168" i="1" s="1"/>
  <c r="F169" i="1"/>
  <c r="J168" i="1"/>
  <c r="F168" i="1"/>
  <c r="H167" i="1"/>
  <c r="K167" i="1" s="1"/>
  <c r="K166" i="1" s="1"/>
  <c r="J166" i="1"/>
  <c r="I166" i="1"/>
  <c r="G166" i="1"/>
  <c r="F166" i="1"/>
  <c r="K165" i="1"/>
  <c r="K164" i="1" s="1"/>
  <c r="H165" i="1"/>
  <c r="J164" i="1"/>
  <c r="I164" i="1"/>
  <c r="H164" i="1"/>
  <c r="G164" i="1"/>
  <c r="F164" i="1"/>
  <c r="H163" i="1"/>
  <c r="K163" i="1" s="1"/>
  <c r="K162" i="1" s="1"/>
  <c r="J162" i="1"/>
  <c r="I162" i="1"/>
  <c r="H162" i="1"/>
  <c r="G162" i="1"/>
  <c r="F162" i="1"/>
  <c r="H161" i="1"/>
  <c r="K161" i="1" s="1"/>
  <c r="K160" i="1" s="1"/>
  <c r="J160" i="1"/>
  <c r="J159" i="1" s="1"/>
  <c r="I160" i="1"/>
  <c r="H160" i="1"/>
  <c r="G160" i="1"/>
  <c r="F160" i="1"/>
  <c r="F159" i="1" s="1"/>
  <c r="I159" i="1"/>
  <c r="G159" i="1"/>
  <c r="K158" i="1"/>
  <c r="H158" i="1"/>
  <c r="K157" i="1"/>
  <c r="J157" i="1"/>
  <c r="I157" i="1"/>
  <c r="H157" i="1"/>
  <c r="G157" i="1"/>
  <c r="F157" i="1"/>
  <c r="K156" i="1"/>
  <c r="H156" i="1"/>
  <c r="K155" i="1"/>
  <c r="J155" i="1"/>
  <c r="I155" i="1"/>
  <c r="H155" i="1"/>
  <c r="G155" i="1"/>
  <c r="F155" i="1"/>
  <c r="K154" i="1"/>
  <c r="H154" i="1"/>
  <c r="K153" i="1"/>
  <c r="J153" i="1"/>
  <c r="I153" i="1"/>
  <c r="H153" i="1"/>
  <c r="G153" i="1"/>
  <c r="F153" i="1"/>
  <c r="K152" i="1"/>
  <c r="H152" i="1"/>
  <c r="K151" i="1"/>
  <c r="J151" i="1"/>
  <c r="I151" i="1"/>
  <c r="H151" i="1"/>
  <c r="G151" i="1"/>
  <c r="F151" i="1"/>
  <c r="K150" i="1"/>
  <c r="H150" i="1"/>
  <c r="K149" i="1"/>
  <c r="J149" i="1"/>
  <c r="I149" i="1"/>
  <c r="H149" i="1"/>
  <c r="G149" i="1"/>
  <c r="F149" i="1"/>
  <c r="K148" i="1"/>
  <c r="H148" i="1"/>
  <c r="K147" i="1"/>
  <c r="J147" i="1"/>
  <c r="I147" i="1"/>
  <c r="H147" i="1"/>
  <c r="G147" i="1"/>
  <c r="F147" i="1"/>
  <c r="K146" i="1"/>
  <c r="H146" i="1"/>
  <c r="K145" i="1"/>
  <c r="K144" i="1" s="1"/>
  <c r="J145" i="1"/>
  <c r="I145" i="1"/>
  <c r="I144" i="1" s="1"/>
  <c r="I143" i="1" s="1"/>
  <c r="I142" i="1" s="1"/>
  <c r="H145" i="1"/>
  <c r="G145" i="1"/>
  <c r="G144" i="1" s="1"/>
  <c r="G143" i="1" s="1"/>
  <c r="F145" i="1"/>
  <c r="J144" i="1"/>
  <c r="J143" i="1" s="1"/>
  <c r="H144" i="1"/>
  <c r="F144" i="1"/>
  <c r="F143" i="1" s="1"/>
  <c r="H141" i="1"/>
  <c r="K141" i="1" s="1"/>
  <c r="H140" i="1"/>
  <c r="K140" i="1" s="1"/>
  <c r="K139" i="1" s="1"/>
  <c r="J139" i="1"/>
  <c r="I139" i="1"/>
  <c r="G139" i="1"/>
  <c r="F139" i="1"/>
  <c r="H138" i="1"/>
  <c r="K138" i="1" s="1"/>
  <c r="K137" i="1" s="1"/>
  <c r="J137" i="1"/>
  <c r="I137" i="1"/>
  <c r="G137" i="1"/>
  <c r="F137" i="1"/>
  <c r="H136" i="1"/>
  <c r="J135" i="1"/>
  <c r="I135" i="1"/>
  <c r="G135" i="1"/>
  <c r="F135" i="1"/>
  <c r="K134" i="1"/>
  <c r="H134" i="1"/>
  <c r="K133" i="1"/>
  <c r="H133" i="1"/>
  <c r="J132" i="1"/>
  <c r="I132" i="1"/>
  <c r="H132" i="1"/>
  <c r="G132" i="1"/>
  <c r="F132" i="1"/>
  <c r="H131" i="1"/>
  <c r="J130" i="1"/>
  <c r="I130" i="1"/>
  <c r="G130" i="1"/>
  <c r="F130" i="1"/>
  <c r="K129" i="1"/>
  <c r="K128" i="1" s="1"/>
  <c r="H129" i="1"/>
  <c r="J128" i="1"/>
  <c r="J127" i="1" s="1"/>
  <c r="I128" i="1"/>
  <c r="H128" i="1"/>
  <c r="G128" i="1"/>
  <c r="F128" i="1"/>
  <c r="F127" i="1" s="1"/>
  <c r="I127" i="1"/>
  <c r="G127" i="1"/>
  <c r="K126" i="1"/>
  <c r="H126" i="1"/>
  <c r="K125" i="1"/>
  <c r="J125" i="1"/>
  <c r="I125" i="1"/>
  <c r="H125" i="1"/>
  <c r="G125" i="1"/>
  <c r="F125" i="1"/>
  <c r="K124" i="1"/>
  <c r="K123" i="1" s="1"/>
  <c r="H124" i="1"/>
  <c r="J123" i="1"/>
  <c r="I123" i="1"/>
  <c r="I119" i="1" s="1"/>
  <c r="H123" i="1"/>
  <c r="G123" i="1"/>
  <c r="F123" i="1"/>
  <c r="K122" i="1"/>
  <c r="H122" i="1"/>
  <c r="K121" i="1"/>
  <c r="H121" i="1"/>
  <c r="J120" i="1"/>
  <c r="J119" i="1" s="1"/>
  <c r="I120" i="1"/>
  <c r="H120" i="1"/>
  <c r="H119" i="1" s="1"/>
  <c r="G120" i="1"/>
  <c r="F120" i="1"/>
  <c r="F119" i="1" s="1"/>
  <c r="G119" i="1"/>
  <c r="K118" i="1"/>
  <c r="H118" i="1"/>
  <c r="K117" i="1"/>
  <c r="H117" i="1"/>
  <c r="J116" i="1"/>
  <c r="J115" i="1" s="1"/>
  <c r="I116" i="1"/>
  <c r="H116" i="1"/>
  <c r="H115" i="1" s="1"/>
  <c r="G116" i="1"/>
  <c r="F116" i="1"/>
  <c r="F115" i="1" s="1"/>
  <c r="I115" i="1"/>
  <c r="G115" i="1"/>
  <c r="K114" i="1"/>
  <c r="H114" i="1"/>
  <c r="K113" i="1"/>
  <c r="J113" i="1"/>
  <c r="I113" i="1"/>
  <c r="H113" i="1"/>
  <c r="G113" i="1"/>
  <c r="F113" i="1"/>
  <c r="K112" i="1"/>
  <c r="H112" i="1"/>
  <c r="K111" i="1"/>
  <c r="J111" i="1"/>
  <c r="I111" i="1"/>
  <c r="H111" i="1"/>
  <c r="G111" i="1"/>
  <c r="F111" i="1"/>
  <c r="K110" i="1"/>
  <c r="H110" i="1"/>
  <c r="K109" i="1"/>
  <c r="K108" i="1" s="1"/>
  <c r="J109" i="1"/>
  <c r="I109" i="1"/>
  <c r="I108" i="1" s="1"/>
  <c r="H109" i="1"/>
  <c r="G109" i="1"/>
  <c r="G108" i="1" s="1"/>
  <c r="F109" i="1"/>
  <c r="J108" i="1"/>
  <c r="H108" i="1"/>
  <c r="F108" i="1"/>
  <c r="H107" i="1"/>
  <c r="J106" i="1"/>
  <c r="I106" i="1"/>
  <c r="G106" i="1"/>
  <c r="F106" i="1"/>
  <c r="K105" i="1"/>
  <c r="K104" i="1" s="1"/>
  <c r="H105" i="1"/>
  <c r="J104" i="1"/>
  <c r="I104" i="1"/>
  <c r="H104" i="1"/>
  <c r="G104" i="1"/>
  <c r="F104" i="1"/>
  <c r="F91" i="1" s="1"/>
  <c r="H103" i="1"/>
  <c r="K103" i="1" s="1"/>
  <c r="K102" i="1" s="1"/>
  <c r="J102" i="1"/>
  <c r="I102" i="1"/>
  <c r="G102" i="1"/>
  <c r="F102" i="1"/>
  <c r="K101" i="1"/>
  <c r="K100" i="1" s="1"/>
  <c r="H101" i="1"/>
  <c r="J100" i="1"/>
  <c r="I100" i="1"/>
  <c r="H100" i="1"/>
  <c r="G100" i="1"/>
  <c r="F100" i="1"/>
  <c r="K99" i="1"/>
  <c r="K98" i="1" s="1"/>
  <c r="H99" i="1"/>
  <c r="J98" i="1"/>
  <c r="I98" i="1"/>
  <c r="H98" i="1"/>
  <c r="G98" i="1"/>
  <c r="F98" i="1"/>
  <c r="K97" i="1"/>
  <c r="K96" i="1" s="1"/>
  <c r="H97" i="1"/>
  <c r="J96" i="1"/>
  <c r="I96" i="1"/>
  <c r="H96" i="1"/>
  <c r="G96" i="1"/>
  <c r="F96" i="1"/>
  <c r="K95" i="1"/>
  <c r="K94" i="1" s="1"/>
  <c r="H95" i="1"/>
  <c r="J94" i="1"/>
  <c r="I94" i="1"/>
  <c r="H94" i="1"/>
  <c r="G94" i="1"/>
  <c r="F94" i="1"/>
  <c r="K93" i="1"/>
  <c r="K92" i="1" s="1"/>
  <c r="H93" i="1"/>
  <c r="J92" i="1"/>
  <c r="I92" i="1"/>
  <c r="I91" i="1" s="1"/>
  <c r="H92" i="1"/>
  <c r="G92" i="1"/>
  <c r="G91" i="1" s="1"/>
  <c r="F92" i="1"/>
  <c r="J91" i="1"/>
  <c r="K90" i="1"/>
  <c r="K89" i="1" s="1"/>
  <c r="H90" i="1"/>
  <c r="J89" i="1"/>
  <c r="I89" i="1"/>
  <c r="H89" i="1"/>
  <c r="G89" i="1"/>
  <c r="F89" i="1"/>
  <c r="H88" i="1"/>
  <c r="K88" i="1" s="1"/>
  <c r="K87" i="1"/>
  <c r="H87" i="1"/>
  <c r="H86" i="1"/>
  <c r="K86" i="1" s="1"/>
  <c r="J85" i="1"/>
  <c r="I85" i="1"/>
  <c r="H85" i="1"/>
  <c r="H84" i="1" s="1"/>
  <c r="G85" i="1"/>
  <c r="G84" i="1" s="1"/>
  <c r="F85" i="1"/>
  <c r="J84" i="1"/>
  <c r="I84" i="1"/>
  <c r="F84" i="1"/>
  <c r="H83" i="1"/>
  <c r="K83" i="1" s="1"/>
  <c r="K82" i="1" s="1"/>
  <c r="J82" i="1"/>
  <c r="I82" i="1"/>
  <c r="G82" i="1"/>
  <c r="F82" i="1"/>
  <c r="K81" i="1"/>
  <c r="K80" i="1" s="1"/>
  <c r="H81" i="1"/>
  <c r="J80" i="1"/>
  <c r="J70" i="1" s="1"/>
  <c r="J69" i="1" s="1"/>
  <c r="I80" i="1"/>
  <c r="H80" i="1"/>
  <c r="G80" i="1"/>
  <c r="F80" i="1"/>
  <c r="H79" i="1"/>
  <c r="K79" i="1" s="1"/>
  <c r="K78" i="1"/>
  <c r="J78" i="1"/>
  <c r="I78" i="1"/>
  <c r="H78" i="1"/>
  <c r="G78" i="1"/>
  <c r="F78" i="1"/>
  <c r="H77" i="1"/>
  <c r="K77" i="1" s="1"/>
  <c r="K76" i="1" s="1"/>
  <c r="J76" i="1"/>
  <c r="I76" i="1"/>
  <c r="H76" i="1"/>
  <c r="G76" i="1"/>
  <c r="F76" i="1"/>
  <c r="F70" i="1" s="1"/>
  <c r="F69" i="1" s="1"/>
  <c r="H75" i="1"/>
  <c r="K75" i="1" s="1"/>
  <c r="K74" i="1"/>
  <c r="J74" i="1"/>
  <c r="I74" i="1"/>
  <c r="H74" i="1"/>
  <c r="G74" i="1"/>
  <c r="F74" i="1"/>
  <c r="H73" i="1"/>
  <c r="K73" i="1" s="1"/>
  <c r="H72" i="1"/>
  <c r="K72" i="1" s="1"/>
  <c r="K71" i="1" s="1"/>
  <c r="J71" i="1"/>
  <c r="I71" i="1"/>
  <c r="G71" i="1"/>
  <c r="F71" i="1"/>
  <c r="I70" i="1"/>
  <c r="G70" i="1"/>
  <c r="G69" i="1" s="1"/>
  <c r="K67" i="1"/>
  <c r="K66" i="1" s="1"/>
  <c r="K65" i="1" s="1"/>
  <c r="H67" i="1"/>
  <c r="J66" i="1"/>
  <c r="I66" i="1"/>
  <c r="I65" i="1" s="1"/>
  <c r="H66" i="1"/>
  <c r="H65" i="1" s="1"/>
  <c r="G66" i="1"/>
  <c r="F66" i="1"/>
  <c r="J65" i="1"/>
  <c r="G65" i="1"/>
  <c r="F65" i="1"/>
  <c r="K64" i="1"/>
  <c r="K63" i="1" s="1"/>
  <c r="K62" i="1" s="1"/>
  <c r="H64" i="1"/>
  <c r="J63" i="1"/>
  <c r="I63" i="1"/>
  <c r="I62" i="1" s="1"/>
  <c r="H63" i="1"/>
  <c r="G63" i="1"/>
  <c r="F63" i="1"/>
  <c r="J62" i="1"/>
  <c r="H62" i="1"/>
  <c r="G62" i="1"/>
  <c r="F62" i="1"/>
  <c r="H61" i="1"/>
  <c r="K61" i="1" s="1"/>
  <c r="H60" i="1"/>
  <c r="K60" i="1" s="1"/>
  <c r="H59" i="1"/>
  <c r="J58" i="1"/>
  <c r="I58" i="1"/>
  <c r="G58" i="1"/>
  <c r="F58" i="1"/>
  <c r="K57" i="1"/>
  <c r="K56" i="1" s="1"/>
  <c r="J56" i="1"/>
  <c r="I56" i="1"/>
  <c r="H56" i="1"/>
  <c r="G56" i="1"/>
  <c r="F56" i="1"/>
  <c r="H55" i="1"/>
  <c r="K55" i="1" s="1"/>
  <c r="H54" i="1"/>
  <c r="K54" i="1" s="1"/>
  <c r="H53" i="1"/>
  <c r="K53" i="1" s="1"/>
  <c r="H52" i="1"/>
  <c r="K52" i="1" s="1"/>
  <c r="K51" i="1"/>
  <c r="H51" i="1"/>
  <c r="H50" i="1"/>
  <c r="K50" i="1" s="1"/>
  <c r="H49" i="1"/>
  <c r="K49" i="1" s="1"/>
  <c r="K48" i="1" s="1"/>
  <c r="J48" i="1"/>
  <c r="I48" i="1"/>
  <c r="G48" i="1"/>
  <c r="F48" i="1"/>
  <c r="H47" i="1"/>
  <c r="H46" i="1" s="1"/>
  <c r="J46" i="1"/>
  <c r="I46" i="1"/>
  <c r="G46" i="1"/>
  <c r="F46" i="1"/>
  <c r="H45" i="1"/>
  <c r="K45" i="1" s="1"/>
  <c r="K44" i="1" s="1"/>
  <c r="J44" i="1"/>
  <c r="J43" i="1" s="1"/>
  <c r="I44" i="1"/>
  <c r="H44" i="1"/>
  <c r="G44" i="1"/>
  <c r="F44" i="1"/>
  <c r="F43" i="1" s="1"/>
  <c r="I43" i="1"/>
  <c r="G43" i="1"/>
  <c r="H42" i="1"/>
  <c r="K42" i="1" s="1"/>
  <c r="K41" i="1"/>
  <c r="H41" i="1"/>
  <c r="H40" i="1"/>
  <c r="K40" i="1" s="1"/>
  <c r="K39" i="1"/>
  <c r="H39" i="1"/>
  <c r="J38" i="1"/>
  <c r="I38" i="1"/>
  <c r="H38" i="1"/>
  <c r="G38" i="1"/>
  <c r="F38" i="1"/>
  <c r="F37" i="1"/>
  <c r="H37" i="1" s="1"/>
  <c r="H35" i="1" s="1"/>
  <c r="H34" i="1" s="1"/>
  <c r="H36" i="1"/>
  <c r="K36" i="1" s="1"/>
  <c r="J35" i="1"/>
  <c r="I35" i="1"/>
  <c r="G35" i="1"/>
  <c r="J34" i="1"/>
  <c r="I34" i="1"/>
  <c r="G34" i="1"/>
  <c r="H33" i="1"/>
  <c r="K33" i="1" s="1"/>
  <c r="K32" i="1" s="1"/>
  <c r="J32" i="1"/>
  <c r="I32" i="1"/>
  <c r="G32" i="1"/>
  <c r="F32" i="1"/>
  <c r="H31" i="1"/>
  <c r="K31" i="1" s="1"/>
  <c r="K30" i="1" s="1"/>
  <c r="J30" i="1"/>
  <c r="I30" i="1"/>
  <c r="H30" i="1"/>
  <c r="G30" i="1"/>
  <c r="F30" i="1"/>
  <c r="H29" i="1"/>
  <c r="H27" i="1" s="1"/>
  <c r="H28" i="1"/>
  <c r="K28" i="1" s="1"/>
  <c r="J27" i="1"/>
  <c r="J23" i="1" s="1"/>
  <c r="I27" i="1"/>
  <c r="G27" i="1"/>
  <c r="G23" i="1" s="1"/>
  <c r="F27" i="1"/>
  <c r="F23" i="1" s="1"/>
  <c r="H26" i="1"/>
  <c r="K26" i="1" s="1"/>
  <c r="H25" i="1"/>
  <c r="K25" i="1" s="1"/>
  <c r="K24" i="1" s="1"/>
  <c r="J24" i="1"/>
  <c r="I24" i="1"/>
  <c r="H24" i="1"/>
  <c r="G24" i="1"/>
  <c r="F24" i="1"/>
  <c r="I23" i="1"/>
  <c r="K22" i="1"/>
  <c r="K21" i="1" s="1"/>
  <c r="H22" i="1"/>
  <c r="J21" i="1"/>
  <c r="I21" i="1"/>
  <c r="H21" i="1"/>
  <c r="G21" i="1"/>
  <c r="F21" i="1"/>
  <c r="K20" i="1"/>
  <c r="K19" i="1" s="1"/>
  <c r="H20" i="1"/>
  <c r="J19" i="1"/>
  <c r="J18" i="1" s="1"/>
  <c r="J12" i="1" s="1"/>
  <c r="J10" i="1" s="1"/>
  <c r="I19" i="1"/>
  <c r="I18" i="1" s="1"/>
  <c r="H19" i="1"/>
  <c r="G19" i="1"/>
  <c r="F19" i="1"/>
  <c r="F18" i="1" s="1"/>
  <c r="H18" i="1"/>
  <c r="G18" i="1"/>
  <c r="H17" i="1"/>
  <c r="K17" i="1" s="1"/>
  <c r="K16" i="1" s="1"/>
  <c r="J16" i="1"/>
  <c r="I16" i="1"/>
  <c r="G16" i="1"/>
  <c r="F16" i="1"/>
  <c r="H15" i="1"/>
  <c r="H14" i="1" s="1"/>
  <c r="J14" i="1"/>
  <c r="I14" i="1"/>
  <c r="G14" i="1"/>
  <c r="G13" i="1" s="1"/>
  <c r="F14" i="1"/>
  <c r="J13" i="1"/>
  <c r="I13" i="1"/>
  <c r="F13" i="1"/>
  <c r="H23" i="1" l="1"/>
  <c r="K85" i="1"/>
  <c r="K84" i="1" s="1"/>
  <c r="I12" i="1"/>
  <c r="K18" i="1"/>
  <c r="K27" i="1"/>
  <c r="K23" i="1" s="1"/>
  <c r="K38" i="1"/>
  <c r="K91" i="1"/>
  <c r="K15" i="1"/>
  <c r="K14" i="1" s="1"/>
  <c r="K13" i="1" s="1"/>
  <c r="F35" i="1"/>
  <c r="F34" i="1" s="1"/>
  <c r="F12" i="1" s="1"/>
  <c r="F10" i="1" s="1"/>
  <c r="K47" i="1"/>
  <c r="K46" i="1" s="1"/>
  <c r="K43" i="1" s="1"/>
  <c r="G12" i="1"/>
  <c r="G10" i="1" s="1"/>
  <c r="K120" i="1"/>
  <c r="K119" i="1" s="1"/>
  <c r="K131" i="1"/>
  <c r="K130" i="1" s="1"/>
  <c r="H130" i="1"/>
  <c r="H127" i="1" s="1"/>
  <c r="H102" i="1"/>
  <c r="H91" i="1" s="1"/>
  <c r="K107" i="1"/>
  <c r="K106" i="1" s="1"/>
  <c r="H106" i="1"/>
  <c r="K116" i="1"/>
  <c r="K115" i="1" s="1"/>
  <c r="H137" i="1"/>
  <c r="K184" i="1"/>
  <c r="K183" i="1" s="1"/>
  <c r="H32" i="1"/>
  <c r="I69" i="1"/>
  <c r="I10" i="1" s="1"/>
  <c r="K136" i="1"/>
  <c r="K135" i="1" s="1"/>
  <c r="H135" i="1"/>
  <c r="K209" i="1"/>
  <c r="K193" i="1" s="1"/>
  <c r="K219" i="1"/>
  <c r="K231" i="1"/>
  <c r="K235" i="1"/>
  <c r="K234" i="1" s="1"/>
  <c r="K29" i="1"/>
  <c r="H48" i="1"/>
  <c r="H43" i="1" s="1"/>
  <c r="K59" i="1"/>
  <c r="K58" i="1" s="1"/>
  <c r="H58" i="1"/>
  <c r="H71" i="1"/>
  <c r="H82" i="1"/>
  <c r="H139" i="1"/>
  <c r="H219" i="1"/>
  <c r="K228" i="1"/>
  <c r="H244" i="1"/>
  <c r="H16" i="1"/>
  <c r="H13" i="1" s="1"/>
  <c r="H12" i="1" s="1"/>
  <c r="H166" i="1"/>
  <c r="H159" i="1" s="1"/>
  <c r="H181" i="1"/>
  <c r="H168" i="1" s="1"/>
  <c r="H184" i="1"/>
  <c r="H191" i="1"/>
  <c r="K132" i="1"/>
  <c r="K213" i="1"/>
  <c r="K225" i="1"/>
  <c r="K262" i="1"/>
  <c r="K252" i="1" s="1"/>
  <c r="H209" i="1"/>
  <c r="H193" i="1" s="1"/>
  <c r="H228" i="1"/>
  <c r="H235" i="1"/>
  <c r="H234" i="1" s="1"/>
  <c r="H276" i="1"/>
  <c r="H275" i="1" s="1"/>
  <c r="H252" i="1" s="1"/>
  <c r="K168" i="1"/>
  <c r="K70" i="1"/>
  <c r="K127" i="1"/>
  <c r="K159" i="1"/>
  <c r="K37" i="1"/>
  <c r="K35" i="1" s="1"/>
  <c r="K34" i="1" s="1"/>
  <c r="H143" i="1" l="1"/>
  <c r="H10" i="1" s="1"/>
  <c r="K12" i="1"/>
  <c r="H70" i="1"/>
  <c r="H69" i="1" s="1"/>
  <c r="H183" i="1"/>
  <c r="K143" i="1"/>
  <c r="K69" i="1"/>
  <c r="K10" i="1" s="1"/>
</calcChain>
</file>

<file path=xl/sharedStrings.xml><?xml version="1.0" encoding="utf-8"?>
<sst xmlns="http://schemas.openxmlformats.org/spreadsheetml/2006/main" count="296" uniqueCount="247">
  <si>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</si>
  <si>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</si>
  <si>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</si>
  <si>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31 de diciembre 2021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</si>
  <si>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</si>
  <si>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</si>
  <si>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</si>
  <si>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</si>
  <si>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</si>
  <si>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</si>
  <si>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</si>
  <si>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</si>
  <si>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</si>
  <si>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</si>
  <si>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</si>
  <si>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</si>
  <si>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</si>
  <si>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</si>
  <si>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</si>
  <si>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</si>
  <si>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</si>
  <si>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</si>
  <si>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</si>
  <si>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</si>
  <si>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</si>
  <si>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</si>
  <si>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</si>
  <si>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</si>
  <si>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</si>
  <si>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</si>
  <si>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</si>
  <si>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</si>
  <si>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</si>
  <si>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</si>
  <si>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</si>
  <si>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</si>
  <si>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</si>
  <si>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</si>
  <si>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</si>
  <si>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</si>
  <si>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</si>
  <si>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</si>
  <si>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</si>
  <si>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</si>
  <si>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</si>
  <si>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</si>
  <si>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</si>
  <si>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</si>
  <si>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</si>
  <si>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</si>
  <si>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</si>
  <si>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</si>
  <si>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</si>
  <si>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</si>
  <si>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</si>
  <si>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</si>
  <si>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</si>
  <si>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</si>
  <si>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</si>
  <si>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</si>
  <si>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</si>
  <si>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</si>
  <si>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</si>
  <si>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</si>
  <si>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</si>
  <si>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</si>
  <si>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</si>
  <si>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</si>
  <si>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</si>
  <si>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</si>
  <si>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</si>
  <si>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</si>
  <si>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</si>
  <si>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</si>
  <si>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</si>
  <si>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</si>
  <si>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</si>
  <si>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</si>
  <si>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</si>
  <si>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</si>
  <si>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</si>
  <si>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</si>
  <si>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</si>
  <si>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</si>
  <si>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</si>
  <si>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</si>
  <si>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</si>
  <si>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</si>
  <si>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</si>
  <si>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</si>
  <si>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</si>
  <si>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</si>
  <si>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</si>
  <si>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</si>
  <si>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</si>
  <si>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</si>
  <si>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</si>
  <si>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</si>
  <si>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</si>
  <si>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</si>
  <si>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</si>
  <si>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</si>
  <si>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</si>
  <si>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</si>
  <si>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</si>
  <si>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</si>
  <si>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</si>
  <si>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</si>
  <si>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</si>
  <si>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seguridad y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</si>
  <si>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</si>
  <si>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</si>
  <si>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</si>
  <si>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</si>
  <si>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</si>
  <si>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</si>
  <si>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</si>
  <si>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</si>
  <si>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</si>
  <si>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</si>
  <si>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</si>
  <si>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</si>
  <si>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</si>
  <si>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</si>
  <si>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</si>
  <si>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</si>
  <si>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</si>
  <si>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</si>
  <si>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</si>
  <si>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</si>
  <si>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</si>
  <si>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</si>
  <si>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</si>
  <si>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</si>
  <si>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</si>
  <si>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</si>
  <si>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</si>
  <si>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</si>
  <si>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</si>
  <si>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</si>
  <si>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</si>
  <si>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</si>
  <si>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</si>
  <si>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</si>
  <si>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</si>
  <si>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</si>
  <si>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</si>
  <si>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</si>
  <si>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</si>
  <si>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procesos, técnica y en tecnologias de la informacion</t>
  </si>
  <si>
    <t>Servicios de consultoria en tecnologias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</si>
  <si>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</si>
  <si>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</si>
  <si>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</si>
  <si>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</si>
  <si>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</si>
  <si>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</si>
  <si>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</si>
  <si>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</si>
  <si>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</si>
  <si>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</si>
  <si>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</si>
  <si>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</si>
  <si>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</si>
  <si>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</si>
  <si>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</si>
  <si>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</si>
  <si>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</si>
  <si>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</si>
  <si>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</si>
  <si>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</si>
  <si>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</si>
  <si>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</si>
  <si>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</si>
  <si>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</si>
  <si>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</si>
  <si>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</si>
  <si>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</si>
  <si>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</si>
  <si>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</si>
  <si>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</si>
  <si>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</si>
  <si>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</si>
  <si>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</si>
  <si>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</si>
  <si>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</si>
  <si>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</si>
  <si>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</si>
  <si>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</si>
  <si>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</si>
  <si>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</si>
  <si>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</si>
  <si>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</si>
  <si>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</si>
  <si>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</si>
  <si>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</si>
  <si>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</si>
  <si>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</si>
  <si>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</si>
  <si>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</si>
  <si>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</si>
  <si>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</si>
  <si>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</si>
  <si>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</si>
  <si>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</si>
  <si>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</si>
  <si>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</si>
  <si>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</si>
  <si>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</si>
  <si>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</si>
  <si>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</si>
  <si>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</si>
  <si>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</si>
  <si>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</si>
  <si>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</si>
  <si>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</si>
  <si>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</si>
  <si>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</si>
  <si>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</si>
  <si>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</si>
  <si>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</si>
  <si>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</si>
  <si>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</si>
  <si>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</si>
  <si>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</si>
  <si>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</si>
  <si>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Equipo médico y de laboratorio</t>
  </si>
  <si>
    <t>Instrumental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</si>
  <si>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</si>
  <si>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</si>
  <si>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</si>
  <si>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</si>
  <si>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</si>
  <si>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</si>
  <si>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</si>
  <si>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</si>
  <si>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de dominio público</t>
  </si>
  <si>
    <t>Edificación no habitacional</t>
  </si>
  <si>
    <t>Edificaciones no habitacionales en bienes de dominio público</t>
  </si>
  <si>
    <t>Obra pública en bienes propios</t>
  </si>
  <si>
    <t>Edificaciones no habitacionales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</si>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</sst>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</cellStyleXfs>
  <cellXfs count="84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10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</xf>
    <xf numFmtId="40" fontId="10" fillId="0" borderId="7" xfId="0" applyNumberFormat="1" applyFont="1" applyFill="1" applyBorder="1" applyAlignment="1" applyProtection="1">
      <alignment vertical="top"/>
      <protection locked="0"/>
    </xf>
    <xf numFmtId="40" fontId="3" fillId="0" borderId="5" xfId="0" applyNumberFormat="1" applyFont="1" applyFill="1" applyBorder="1" applyAlignment="1" applyProtection="1">
      <alignment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>
      <alignment vertical="top"/>
    </xf>
    <xf numFmtId="0" fontId="0" fillId="0" borderId="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16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9" xfId="0" applyFont="1" applyFill="1" applyBorder="1" applyAlignment="1"/>
    <xf numFmtId="0" fontId="0" fillId="3" borderId="11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>
      <alignment vertical="top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3" xfId="0" applyNumberFormat="1" applyFont="1" applyBorder="1" applyAlignment="1" applyProtection="1">
      <alignment horizontal="left" vertical="top" wrapText="1"/>
      <protection locked="0"/>
    </xf>
    <xf numFmtId="40" fontId="11" fillId="0" borderId="0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</xf>
    <xf numFmtId="0" fontId="12" fillId="0" borderId="0" xfId="0" applyNumberFormat="1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ont="1" applyBorder="1" applyAlignment="1" applyProtection="1">
      <alignment vertical="top" wrapText="1"/>
      <protection locked="0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/>
    <xf numFmtId="0" fontId="0" fillId="0" borderId="19" xfId="0" applyFont="1" applyFill="1" applyBorder="1" applyAlignment="1">
      <alignment horizontal="left"/>
    </xf>
    <xf numFmtId="165" fontId="0" fillId="0" borderId="19" xfId="0" applyNumberFormat="1" applyFont="1" applyBorder="1" applyAlignment="1" applyProtection="1">
      <alignment horizontal="right" vertical="top"/>
      <protection locked="0"/>
    </xf>
    <xf numFmtId="165" fontId="0" fillId="0" borderId="20" xfId="0" applyNumberFormat="1" applyFont="1" applyBorder="1" applyAlignment="1" applyProtection="1">
      <alignment horizontal="left" vertical="top" wrapText="1"/>
      <protection locked="0"/>
    </xf>
    <xf numFmtId="40" fontId="0" fillId="0" borderId="21" xfId="0" applyNumberFormat="1" applyFont="1" applyFill="1" applyBorder="1" applyAlignment="1" applyProtection="1">
      <alignment vertical="top"/>
    </xf>
    <xf numFmtId="40" fontId="3" fillId="0" borderId="21" xfId="0" applyNumberFormat="1" applyFont="1" applyFill="1" applyBorder="1" applyAlignment="1" applyProtection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3" xfId="0" applyFont="1" applyFill="1" applyBorder="1" applyAlignment="1">
      <alignment horizontal="left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4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303</xdr:row>
      <xdr:rowOff>0</xdr:rowOff>
    </xdr:from>
    <xdr:to>
      <xdr:col>10</xdr:col>
      <xdr:colOff>781050</xdr:colOff>
      <xdr:row>307</xdr:row>
      <xdr:rowOff>133350</xdr:rowOff>
    </xdr:to>
    <xdr:sp macro="" textlink="">
      <xdr:nvSpPr>
        <xdr:cNvPr id="7" name="6 CuadroTexto"/>
        <xdr:cNvSpPr txBox="1"/>
      </xdr:nvSpPr>
      <xdr:spPr>
        <a:xfrm>
          <a:off x="7886700" y="274034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302</xdr:row>
      <xdr:rowOff>180975</xdr:rowOff>
    </xdr:from>
    <xdr:to>
      <xdr:col>6</xdr:col>
      <xdr:colOff>447676</xdr:colOff>
      <xdr:row>309</xdr:row>
      <xdr:rowOff>114300</xdr:rowOff>
    </xdr:to>
    <xdr:sp macro="" textlink="">
      <xdr:nvSpPr>
        <xdr:cNvPr id="8" name="7 CuadroTexto"/>
        <xdr:cNvSpPr txBox="1"/>
      </xdr:nvSpPr>
      <xdr:spPr>
        <a:xfrm>
          <a:off x="3667125" y="273939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302</xdr:row>
      <xdr:rowOff>171450</xdr:rowOff>
    </xdr:from>
    <xdr:to>
      <xdr:col>4</xdr:col>
      <xdr:colOff>114300</xdr:colOff>
      <xdr:row>308</xdr:row>
      <xdr:rowOff>57150</xdr:rowOff>
    </xdr:to>
    <xdr:sp macro="" textlink="">
      <xdr:nvSpPr>
        <xdr:cNvPr id="9" name="8 CuadroTexto"/>
        <xdr:cNvSpPr txBox="1"/>
      </xdr:nvSpPr>
      <xdr:spPr>
        <a:xfrm>
          <a:off x="0" y="273843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ocuments/ARCHIVOS_EXCEL_EJERCICIO_DEL_GASTO_2022/XRPrEg_fa_gasto_2021_24_02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 (2)"/>
      <sheetName val="Sheet (3)"/>
    </sheetNames>
    <sheetDataSet>
      <sheetData sheetId="0" refreshError="1"/>
      <sheetData sheetId="1" refreshError="1"/>
      <sheetData sheetId="2">
        <row r="3">
          <cell r="F3">
            <v>45246024.800000004</v>
          </cell>
        </row>
        <row r="49">
          <cell r="F49">
            <v>7469168.7499999991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46"/>
  <sheetViews>
    <sheetView tabSelected="1" zoomScaleNormal="100" workbookViewId="0">
      <selection activeCell="A25" sqref="A25"/>
    </sheetView>
  </sheetViews>
  <sheetFormatPr baseColWidth="10" defaultColWidth="11.85546875" defaultRowHeight="15" x14ac:dyDescent="0.25"/>
  <cols>
    <col min="1" max="2" width="10.42578125" style="45" customWidth="1"/>
    <col min="3" max="3" width="9.140625" style="45" customWidth="1"/>
    <col min="4" max="4" width="9.85546875" style="45" customWidth="1"/>
    <col min="5" max="5" width="39.5703125" style="45" customWidth="1"/>
    <col min="6" max="6" width="12.42578125" style="45" customWidth="1"/>
    <col min="7" max="7" width="13.42578125" style="45" customWidth="1"/>
    <col min="8" max="8" width="12.7109375" style="45" customWidth="1"/>
    <col min="9" max="9" width="12.85546875" style="45" customWidth="1"/>
    <col min="10" max="10" width="13.5703125" style="45" customWidth="1"/>
    <col min="11" max="11" width="11.85546875" style="45" bestFit="1" customWidth="1"/>
    <col min="12" max="16384" width="11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1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1" x14ac:dyDescent="0.25">
      <c r="A9" s="15"/>
      <c r="B9" s="16"/>
      <c r="C9" s="16"/>
      <c r="D9" s="17"/>
      <c r="E9" s="18"/>
      <c r="F9" s="19"/>
      <c r="G9" s="19"/>
      <c r="H9" s="20"/>
      <c r="I9" s="21"/>
      <c r="J9" s="21"/>
      <c r="K9" s="22"/>
    </row>
    <row r="10" spans="1:11" x14ac:dyDescent="0.25">
      <c r="A10" s="24" t="s">
        <v>17</v>
      </c>
      <c r="B10" s="25"/>
      <c r="C10" s="26"/>
      <c r="D10" s="26"/>
      <c r="E10" s="27"/>
      <c r="F10" s="28">
        <f t="shared" ref="F10:K10" si="0">SUM(F12,F69,F143,F244,F252,F285,F295)</f>
        <v>48848117</v>
      </c>
      <c r="G10" s="28">
        <f t="shared" si="0"/>
        <v>0</v>
      </c>
      <c r="H10" s="28">
        <f t="shared" si="0"/>
        <v>48848117</v>
      </c>
      <c r="I10" s="28">
        <f t="shared" si="0"/>
        <v>45615984.080000006</v>
      </c>
      <c r="J10" s="28">
        <f t="shared" si="0"/>
        <v>41931861.390000001</v>
      </c>
      <c r="K10" s="28">
        <f t="shared" si="0"/>
        <v>3232132.9200000009</v>
      </c>
    </row>
    <row r="11" spans="1:11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4"/>
    </row>
    <row r="12" spans="1:11" ht="15" customHeight="1" x14ac:dyDescent="0.25">
      <c r="A12" s="35">
        <v>10000</v>
      </c>
      <c r="B12" s="36" t="s">
        <v>18</v>
      </c>
      <c r="C12" s="37"/>
      <c r="D12" s="37"/>
      <c r="E12" s="38"/>
      <c r="F12" s="23">
        <f>SUM(F13,F18,F23,F34,F43,F62,F65)</f>
        <v>38884304.234999999</v>
      </c>
      <c r="G12" s="23">
        <f t="shared" ref="G12:K12" si="1">SUM(G13,G18,G23,G34,G43,G62,G65)</f>
        <v>0</v>
      </c>
      <c r="H12" s="23">
        <f t="shared" si="1"/>
        <v>38884304.234999999</v>
      </c>
      <c r="I12" s="23">
        <f t="shared" si="1"/>
        <v>38073348.510000005</v>
      </c>
      <c r="J12" s="23">
        <f t="shared" si="1"/>
        <v>35187756.369999997</v>
      </c>
      <c r="K12" s="23">
        <f t="shared" si="1"/>
        <v>810955.72500000009</v>
      </c>
    </row>
    <row r="13" spans="1:11" s="45" customFormat="1" ht="15" customHeight="1" x14ac:dyDescent="0.25">
      <c r="A13" s="39"/>
      <c r="B13" s="40">
        <v>11000</v>
      </c>
      <c r="C13" s="41" t="s">
        <v>19</v>
      </c>
      <c r="D13" s="42"/>
      <c r="E13" s="43"/>
      <c r="F13" s="44">
        <f>SUM(F14,F16)</f>
        <v>6195624.6399999997</v>
      </c>
      <c r="G13" s="44">
        <f t="shared" ref="G13:K13" si="2">SUM(G14,G16)</f>
        <v>0</v>
      </c>
      <c r="H13" s="44">
        <f t="shared" si="2"/>
        <v>6195624.6399999997</v>
      </c>
      <c r="I13" s="44">
        <f t="shared" si="2"/>
        <v>6195624.6399999997</v>
      </c>
      <c r="J13" s="44">
        <f t="shared" si="2"/>
        <v>5794745.0599999996</v>
      </c>
      <c r="K13" s="44">
        <f t="shared" si="2"/>
        <v>0</v>
      </c>
    </row>
    <row r="14" spans="1:11" s="51" customFormat="1" hidden="1" x14ac:dyDescent="0.25">
      <c r="A14" s="39"/>
      <c r="B14" s="46"/>
      <c r="C14" s="47">
        <v>11100</v>
      </c>
      <c r="D14" s="48" t="s">
        <v>20</v>
      </c>
      <c r="E14" s="49"/>
      <c r="F14" s="50">
        <f>SUM(F15)</f>
        <v>0</v>
      </c>
      <c r="G14" s="50">
        <f t="shared" ref="G14:K14" si="3">SUM(G15)</f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</row>
    <row r="15" spans="1:11" s="45" customFormat="1" ht="15" hidden="1" customHeight="1" x14ac:dyDescent="0.25">
      <c r="A15" s="39"/>
      <c r="B15" s="52"/>
      <c r="C15" s="46"/>
      <c r="D15" s="53">
        <v>11101</v>
      </c>
      <c r="E15" s="54" t="s">
        <v>21</v>
      </c>
      <c r="F15" s="21">
        <v>0</v>
      </c>
      <c r="G15" s="21">
        <v>0</v>
      </c>
      <c r="H15" s="23">
        <f>F15+G15</f>
        <v>0</v>
      </c>
      <c r="I15" s="21"/>
      <c r="J15" s="21"/>
      <c r="K15" s="23">
        <f>H15-I15</f>
        <v>0</v>
      </c>
    </row>
    <row r="16" spans="1:11" s="45" customFormat="1" ht="15" customHeight="1" x14ac:dyDescent="0.25">
      <c r="A16" s="39"/>
      <c r="B16" s="46"/>
      <c r="C16" s="47">
        <v>11300</v>
      </c>
      <c r="D16" s="48" t="s">
        <v>22</v>
      </c>
      <c r="E16" s="49"/>
      <c r="F16" s="50">
        <f t="shared" ref="F16:K16" si="4">SUM(F17)</f>
        <v>6195624.6399999997</v>
      </c>
      <c r="G16" s="50">
        <f t="shared" si="4"/>
        <v>0</v>
      </c>
      <c r="H16" s="50">
        <f t="shared" si="4"/>
        <v>6195624.6399999997</v>
      </c>
      <c r="I16" s="50">
        <f t="shared" si="4"/>
        <v>6195624.6399999997</v>
      </c>
      <c r="J16" s="50">
        <f t="shared" si="4"/>
        <v>5794745.0599999996</v>
      </c>
      <c r="K16" s="50">
        <f t="shared" si="4"/>
        <v>0</v>
      </c>
    </row>
    <row r="17" spans="1:11" s="51" customFormat="1" x14ac:dyDescent="0.25">
      <c r="A17" s="39"/>
      <c r="B17" s="52"/>
      <c r="C17" s="46"/>
      <c r="D17" s="53">
        <v>11301</v>
      </c>
      <c r="E17" s="54" t="s">
        <v>23</v>
      </c>
      <c r="F17" s="21">
        <v>6195624.6399999997</v>
      </c>
      <c r="G17" s="21">
        <v>0</v>
      </c>
      <c r="H17" s="23">
        <f t="shared" ref="H17:H83" si="5">F17+G17</f>
        <v>6195624.6399999997</v>
      </c>
      <c r="I17" s="21">
        <v>6195624.6399999997</v>
      </c>
      <c r="J17" s="21">
        <v>5794745.0599999996</v>
      </c>
      <c r="K17" s="23">
        <f t="shared" ref="K17:K83" si="6">H17-I17</f>
        <v>0</v>
      </c>
    </row>
    <row r="18" spans="1:11" s="45" customFormat="1" ht="15" hidden="1" customHeight="1" x14ac:dyDescent="0.25">
      <c r="A18" s="39"/>
      <c r="B18" s="40">
        <v>12000</v>
      </c>
      <c r="C18" s="41" t="s">
        <v>24</v>
      </c>
      <c r="D18" s="42"/>
      <c r="E18" s="43"/>
      <c r="F18" s="44">
        <f t="shared" ref="F18:K18" si="7">SUM(F19,F21)</f>
        <v>0</v>
      </c>
      <c r="G18" s="44">
        <f t="shared" si="7"/>
        <v>0</v>
      </c>
      <c r="H18" s="44">
        <f t="shared" si="7"/>
        <v>0</v>
      </c>
      <c r="I18" s="44">
        <f t="shared" si="7"/>
        <v>0</v>
      </c>
      <c r="J18" s="44">
        <f t="shared" si="7"/>
        <v>0</v>
      </c>
      <c r="K18" s="44">
        <f t="shared" si="7"/>
        <v>0</v>
      </c>
    </row>
    <row r="19" spans="1:11" s="51" customFormat="1" hidden="1" x14ac:dyDescent="0.25">
      <c r="A19" s="39"/>
      <c r="B19" s="46"/>
      <c r="C19" s="47">
        <v>12200</v>
      </c>
      <c r="D19" s="48" t="s">
        <v>25</v>
      </c>
      <c r="E19" s="49"/>
      <c r="F19" s="50">
        <f t="shared" ref="F19:K19" si="8">SUM(F20)</f>
        <v>0</v>
      </c>
      <c r="G19" s="50">
        <f t="shared" si="8"/>
        <v>0</v>
      </c>
      <c r="H19" s="50">
        <f t="shared" si="8"/>
        <v>0</v>
      </c>
      <c r="I19" s="50">
        <f t="shared" si="8"/>
        <v>0</v>
      </c>
      <c r="J19" s="50">
        <f t="shared" si="8"/>
        <v>0</v>
      </c>
      <c r="K19" s="50">
        <f t="shared" si="8"/>
        <v>0</v>
      </c>
    </row>
    <row r="20" spans="1:11" s="51" customFormat="1" hidden="1" x14ac:dyDescent="0.25">
      <c r="A20" s="39"/>
      <c r="B20" s="52"/>
      <c r="C20" s="46"/>
      <c r="D20" s="56">
        <v>12201</v>
      </c>
      <c r="E20" s="57" t="s">
        <v>26</v>
      </c>
      <c r="F20" s="21"/>
      <c r="G20" s="21"/>
      <c r="H20" s="23">
        <f t="shared" si="5"/>
        <v>0</v>
      </c>
      <c r="I20" s="21"/>
      <c r="J20" s="21"/>
      <c r="K20" s="23">
        <f t="shared" si="6"/>
        <v>0</v>
      </c>
    </row>
    <row r="21" spans="1:11" hidden="1" x14ac:dyDescent="0.25">
      <c r="A21" s="39"/>
      <c r="B21" s="46"/>
      <c r="C21" s="47">
        <v>12300</v>
      </c>
      <c r="D21" s="48" t="s">
        <v>27</v>
      </c>
      <c r="E21" s="49"/>
      <c r="F21" s="50">
        <f>SUM(F22)</f>
        <v>0</v>
      </c>
      <c r="G21" s="50">
        <f t="shared" ref="G21:K21" si="9">SUM(G22)</f>
        <v>0</v>
      </c>
      <c r="H21" s="50">
        <f t="shared" si="9"/>
        <v>0</v>
      </c>
      <c r="I21" s="50">
        <f t="shared" si="9"/>
        <v>0</v>
      </c>
      <c r="J21" s="50">
        <f t="shared" si="9"/>
        <v>0</v>
      </c>
      <c r="K21" s="50">
        <f t="shared" si="9"/>
        <v>0</v>
      </c>
    </row>
    <row r="22" spans="1:11" s="45" customFormat="1" ht="15" hidden="1" customHeight="1" x14ac:dyDescent="0.25">
      <c r="A22" s="39"/>
      <c r="B22" s="52"/>
      <c r="C22" s="46"/>
      <c r="D22" s="53">
        <v>12301</v>
      </c>
      <c r="E22" s="54" t="s">
        <v>28</v>
      </c>
      <c r="F22" s="21"/>
      <c r="G22" s="21"/>
      <c r="H22" s="23">
        <f t="shared" si="5"/>
        <v>0</v>
      </c>
      <c r="I22" s="21"/>
      <c r="J22" s="21"/>
      <c r="K22" s="23">
        <f t="shared" si="6"/>
        <v>0</v>
      </c>
    </row>
    <row r="23" spans="1:11" s="51" customFormat="1" x14ac:dyDescent="0.25">
      <c r="A23" s="39"/>
      <c r="B23" s="40">
        <v>13000</v>
      </c>
      <c r="C23" s="41" t="s">
        <v>29</v>
      </c>
      <c r="D23" s="42"/>
      <c r="E23" s="43"/>
      <c r="F23" s="44">
        <f>SUM(F24,F27,F30,F32)</f>
        <v>8434442.1400000006</v>
      </c>
      <c r="G23" s="44">
        <f t="shared" ref="G23:K23" si="10">SUM(G24,G27,G30,G32)</f>
        <v>572890</v>
      </c>
      <c r="H23" s="44">
        <f t="shared" si="10"/>
        <v>9007332.1400000006</v>
      </c>
      <c r="I23" s="44">
        <f t="shared" si="10"/>
        <v>9007332.1400000006</v>
      </c>
      <c r="J23" s="44">
        <f t="shared" si="10"/>
        <v>7423235.5299999993</v>
      </c>
      <c r="K23" s="44">
        <f t="shared" si="10"/>
        <v>0</v>
      </c>
    </row>
    <row r="24" spans="1:11" x14ac:dyDescent="0.25">
      <c r="A24" s="39"/>
      <c r="B24" s="46"/>
      <c r="C24" s="47">
        <v>13100</v>
      </c>
      <c r="D24" s="48" t="s">
        <v>30</v>
      </c>
      <c r="E24" s="49"/>
      <c r="F24" s="50">
        <f t="shared" ref="F24:K24" si="11">SUM(F25:F26)</f>
        <v>81303.509999999995</v>
      </c>
      <c r="G24" s="50">
        <f t="shared" si="11"/>
        <v>0</v>
      </c>
      <c r="H24" s="50">
        <f t="shared" si="11"/>
        <v>81303.509999999995</v>
      </c>
      <c r="I24" s="50">
        <f t="shared" si="11"/>
        <v>81303.509999999995</v>
      </c>
      <c r="J24" s="50">
        <f t="shared" si="11"/>
        <v>77803.47</v>
      </c>
      <c r="K24" s="50">
        <f t="shared" si="11"/>
        <v>0</v>
      </c>
    </row>
    <row r="25" spans="1:11" ht="30" x14ac:dyDescent="0.25">
      <c r="A25" s="39"/>
      <c r="B25" s="52"/>
      <c r="C25" s="46"/>
      <c r="D25" s="53">
        <v>13101</v>
      </c>
      <c r="E25" s="54" t="s">
        <v>31</v>
      </c>
      <c r="F25" s="21">
        <v>81303.509999999995</v>
      </c>
      <c r="G25" s="21">
        <v>0</v>
      </c>
      <c r="H25" s="23">
        <f t="shared" si="5"/>
        <v>81303.509999999995</v>
      </c>
      <c r="I25" s="21">
        <v>81303.509999999995</v>
      </c>
      <c r="J25" s="21">
        <v>77803.47</v>
      </c>
      <c r="K25" s="23">
        <f t="shared" si="6"/>
        <v>0</v>
      </c>
    </row>
    <row r="26" spans="1:11" s="45" customFormat="1" ht="15" hidden="1" customHeight="1" x14ac:dyDescent="0.25">
      <c r="A26" s="39"/>
      <c r="B26" s="52"/>
      <c r="C26" s="46"/>
      <c r="D26" s="53">
        <v>13102</v>
      </c>
      <c r="E26" s="54" t="s">
        <v>32</v>
      </c>
      <c r="F26" s="21"/>
      <c r="G26" s="21"/>
      <c r="H26" s="23">
        <f t="shared" si="5"/>
        <v>0</v>
      </c>
      <c r="I26" s="21"/>
      <c r="J26" s="21"/>
      <c r="K26" s="23">
        <f t="shared" si="6"/>
        <v>0</v>
      </c>
    </row>
    <row r="27" spans="1:11" s="51" customFormat="1" x14ac:dyDescent="0.25">
      <c r="A27" s="39"/>
      <c r="B27" s="46"/>
      <c r="C27" s="47">
        <v>13200</v>
      </c>
      <c r="D27" s="48" t="s">
        <v>33</v>
      </c>
      <c r="E27" s="49"/>
      <c r="F27" s="50">
        <f t="shared" ref="F27:K27" si="12">SUM(F28:F29)</f>
        <v>4533801.25</v>
      </c>
      <c r="G27" s="50">
        <f t="shared" si="12"/>
        <v>0</v>
      </c>
      <c r="H27" s="50">
        <f t="shared" si="12"/>
        <v>4533801.25</v>
      </c>
      <c r="I27" s="50">
        <f t="shared" si="12"/>
        <v>4533801.25</v>
      </c>
      <c r="J27" s="50">
        <f t="shared" si="12"/>
        <v>2953204.6799999997</v>
      </c>
      <c r="K27" s="50">
        <f t="shared" si="12"/>
        <v>0</v>
      </c>
    </row>
    <row r="28" spans="1:11" x14ac:dyDescent="0.25">
      <c r="A28" s="39"/>
      <c r="B28" s="52"/>
      <c r="C28" s="46"/>
      <c r="D28" s="53">
        <v>13202</v>
      </c>
      <c r="E28" s="54" t="s">
        <v>34</v>
      </c>
      <c r="F28" s="21">
        <v>1232873.3899999999</v>
      </c>
      <c r="G28" s="21">
        <v>0</v>
      </c>
      <c r="H28" s="23">
        <f t="shared" si="5"/>
        <v>1232873.3899999999</v>
      </c>
      <c r="I28" s="21">
        <v>1232873.3899999999</v>
      </c>
      <c r="J28" s="21">
        <v>778104.78</v>
      </c>
      <c r="K28" s="23">
        <f t="shared" si="6"/>
        <v>0</v>
      </c>
    </row>
    <row r="29" spans="1:11" x14ac:dyDescent="0.25">
      <c r="A29" s="39"/>
      <c r="B29" s="52"/>
      <c r="C29" s="46"/>
      <c r="D29" s="53">
        <v>13203</v>
      </c>
      <c r="E29" s="54" t="s">
        <v>35</v>
      </c>
      <c r="F29" s="21">
        <v>3300927.86</v>
      </c>
      <c r="G29" s="21">
        <v>0</v>
      </c>
      <c r="H29" s="23">
        <f t="shared" si="5"/>
        <v>3300927.86</v>
      </c>
      <c r="I29" s="21">
        <v>3300927.86</v>
      </c>
      <c r="J29" s="21">
        <v>2175099.9</v>
      </c>
      <c r="K29" s="23">
        <f t="shared" si="6"/>
        <v>0</v>
      </c>
    </row>
    <row r="30" spans="1:11" s="51" customFormat="1" hidden="1" x14ac:dyDescent="0.25">
      <c r="A30" s="39"/>
      <c r="B30" s="46"/>
      <c r="C30" s="47">
        <v>13300</v>
      </c>
      <c r="D30" s="48" t="s">
        <v>36</v>
      </c>
      <c r="E30" s="49"/>
      <c r="F30" s="50">
        <f t="shared" ref="F30:K30" si="13">SUM(F31)</f>
        <v>0</v>
      </c>
      <c r="G30" s="50">
        <f t="shared" si="13"/>
        <v>0</v>
      </c>
      <c r="H30" s="50">
        <f t="shared" si="13"/>
        <v>0</v>
      </c>
      <c r="I30" s="50">
        <f t="shared" si="13"/>
        <v>0</v>
      </c>
      <c r="J30" s="50">
        <f t="shared" si="13"/>
        <v>0</v>
      </c>
      <c r="K30" s="50">
        <f t="shared" si="13"/>
        <v>0</v>
      </c>
    </row>
    <row r="31" spans="1:11" hidden="1" x14ac:dyDescent="0.25">
      <c r="A31" s="39"/>
      <c r="B31" s="52"/>
      <c r="C31" s="46"/>
      <c r="D31" s="53">
        <v>13301</v>
      </c>
      <c r="E31" s="54" t="s">
        <v>37</v>
      </c>
      <c r="F31" s="21"/>
      <c r="G31" s="21"/>
      <c r="H31" s="23">
        <f t="shared" si="5"/>
        <v>0</v>
      </c>
      <c r="I31" s="21"/>
      <c r="J31" s="21"/>
      <c r="K31" s="23">
        <f t="shared" si="6"/>
        <v>0</v>
      </c>
    </row>
    <row r="32" spans="1:11" s="45" customFormat="1" ht="15" customHeight="1" x14ac:dyDescent="0.25">
      <c r="A32" s="39"/>
      <c r="B32" s="46"/>
      <c r="C32" s="47">
        <v>13400</v>
      </c>
      <c r="D32" s="48" t="s">
        <v>38</v>
      </c>
      <c r="E32" s="49"/>
      <c r="F32" s="50">
        <f t="shared" ref="F32:K32" si="14">SUM(F33)</f>
        <v>3819337.38</v>
      </c>
      <c r="G32" s="50">
        <f t="shared" si="14"/>
        <v>572890</v>
      </c>
      <c r="H32" s="50">
        <f t="shared" si="14"/>
        <v>4392227.38</v>
      </c>
      <c r="I32" s="50">
        <f t="shared" si="14"/>
        <v>4392227.38</v>
      </c>
      <c r="J32" s="50">
        <f t="shared" si="14"/>
        <v>4392227.38</v>
      </c>
      <c r="K32" s="50">
        <f t="shared" si="14"/>
        <v>0</v>
      </c>
    </row>
    <row r="33" spans="1:11" s="51" customFormat="1" x14ac:dyDescent="0.25">
      <c r="A33" s="39"/>
      <c r="B33" s="52"/>
      <c r="C33" s="46"/>
      <c r="D33" s="53">
        <v>13401</v>
      </c>
      <c r="E33" s="54" t="s">
        <v>38</v>
      </c>
      <c r="F33" s="21">
        <v>3819337.38</v>
      </c>
      <c r="G33" s="21">
        <v>572890</v>
      </c>
      <c r="H33" s="23">
        <f t="shared" si="5"/>
        <v>4392227.38</v>
      </c>
      <c r="I33" s="21">
        <v>4392227.38</v>
      </c>
      <c r="J33" s="21">
        <v>4392227.38</v>
      </c>
      <c r="K33" s="23">
        <f t="shared" si="6"/>
        <v>0</v>
      </c>
    </row>
    <row r="34" spans="1:11" x14ac:dyDescent="0.25">
      <c r="A34" s="39"/>
      <c r="B34" s="40">
        <v>14000</v>
      </c>
      <c r="C34" s="41" t="s">
        <v>39</v>
      </c>
      <c r="D34" s="42"/>
      <c r="E34" s="43"/>
      <c r="F34" s="44">
        <f t="shared" ref="F34:K34" si="15">SUM(F35,F38)</f>
        <v>2039225.2749999999</v>
      </c>
      <c r="G34" s="44">
        <f t="shared" si="15"/>
        <v>0</v>
      </c>
      <c r="H34" s="44">
        <f t="shared" si="15"/>
        <v>2039225.2749999999</v>
      </c>
      <c r="I34" s="44">
        <f t="shared" si="15"/>
        <v>2009361.5699999998</v>
      </c>
      <c r="J34" s="44">
        <f t="shared" si="15"/>
        <v>1941734.34</v>
      </c>
      <c r="K34" s="44">
        <f t="shared" si="15"/>
        <v>29863.705000000075</v>
      </c>
    </row>
    <row r="35" spans="1:11" x14ac:dyDescent="0.25">
      <c r="A35" s="39"/>
      <c r="B35" s="46"/>
      <c r="C35" s="47">
        <v>14100</v>
      </c>
      <c r="D35" s="48" t="s">
        <v>40</v>
      </c>
      <c r="E35" s="49"/>
      <c r="F35" s="50">
        <f t="shared" ref="F35:K35" si="16">SUM(F36:F37)</f>
        <v>2039225.2749999999</v>
      </c>
      <c r="G35" s="50">
        <f t="shared" si="16"/>
        <v>0</v>
      </c>
      <c r="H35" s="50">
        <f t="shared" si="16"/>
        <v>2039225.2749999999</v>
      </c>
      <c r="I35" s="50">
        <f t="shared" si="16"/>
        <v>2009361.5699999998</v>
      </c>
      <c r="J35" s="50">
        <f t="shared" ref="J35" si="17">SUM(J36:J37)</f>
        <v>1941734.34</v>
      </c>
      <c r="K35" s="50">
        <f t="shared" si="16"/>
        <v>29863.705000000075</v>
      </c>
    </row>
    <row r="36" spans="1:11" ht="15" customHeight="1" x14ac:dyDescent="0.25">
      <c r="A36" s="39"/>
      <c r="B36" s="52"/>
      <c r="C36" s="46"/>
      <c r="D36" s="53">
        <v>14101</v>
      </c>
      <c r="E36" s="54" t="s">
        <v>41</v>
      </c>
      <c r="F36" s="21">
        <v>963358.83</v>
      </c>
      <c r="G36" s="21">
        <v>0</v>
      </c>
      <c r="H36" s="23">
        <f t="shared" si="5"/>
        <v>963358.83</v>
      </c>
      <c r="I36" s="58">
        <v>933495.34</v>
      </c>
      <c r="J36" s="58">
        <v>888958.03</v>
      </c>
      <c r="K36" s="23">
        <f t="shared" si="6"/>
        <v>29863.489999999991</v>
      </c>
    </row>
    <row r="37" spans="1:11" s="59" customFormat="1" ht="30" x14ac:dyDescent="0.25">
      <c r="A37" s="39"/>
      <c r="B37" s="52"/>
      <c r="C37" s="46"/>
      <c r="D37" s="53">
        <v>14102</v>
      </c>
      <c r="E37" s="54" t="s">
        <v>42</v>
      </c>
      <c r="F37" s="19">
        <f>1075866.23+0.215</f>
        <v>1075866.4450000001</v>
      </c>
      <c r="G37" s="21">
        <v>0</v>
      </c>
      <c r="H37" s="23">
        <f t="shared" si="5"/>
        <v>1075866.4450000001</v>
      </c>
      <c r="I37" s="58">
        <v>1075866.23</v>
      </c>
      <c r="J37" s="58">
        <v>1052776.31</v>
      </c>
      <c r="K37" s="23">
        <f t="shared" si="6"/>
        <v>0.21500000008381903</v>
      </c>
    </row>
    <row r="38" spans="1:11" s="51" customFormat="1" hidden="1" x14ac:dyDescent="0.25">
      <c r="A38" s="39"/>
      <c r="B38" s="46"/>
      <c r="C38" s="47">
        <v>14400</v>
      </c>
      <c r="D38" s="48" t="s">
        <v>43</v>
      </c>
      <c r="E38" s="49"/>
      <c r="F38" s="50">
        <f t="shared" ref="F38:K38" si="18">SUM(F39:F42)</f>
        <v>0</v>
      </c>
      <c r="G38" s="50">
        <f t="shared" si="18"/>
        <v>0</v>
      </c>
      <c r="H38" s="50">
        <f t="shared" si="18"/>
        <v>0</v>
      </c>
      <c r="I38" s="50">
        <f t="shared" ref="I38:J38" si="19">SUM(I39:I42)</f>
        <v>0</v>
      </c>
      <c r="J38" s="50">
        <f t="shared" si="19"/>
        <v>0</v>
      </c>
      <c r="K38" s="50">
        <f t="shared" si="18"/>
        <v>0</v>
      </c>
    </row>
    <row r="39" spans="1:11" hidden="1" x14ac:dyDescent="0.25">
      <c r="A39" s="39"/>
      <c r="B39" s="52"/>
      <c r="C39" s="46"/>
      <c r="D39" s="53">
        <v>14401</v>
      </c>
      <c r="E39" s="54" t="s">
        <v>44</v>
      </c>
      <c r="F39" s="21"/>
      <c r="G39" s="21"/>
      <c r="H39" s="23">
        <f t="shared" si="5"/>
        <v>0</v>
      </c>
      <c r="I39" s="21"/>
      <c r="J39" s="21"/>
      <c r="K39" s="23">
        <f t="shared" si="6"/>
        <v>0</v>
      </c>
    </row>
    <row r="40" spans="1:11" s="59" customFormat="1" ht="30" hidden="1" x14ac:dyDescent="0.25">
      <c r="A40" s="39"/>
      <c r="B40" s="52"/>
      <c r="C40" s="46"/>
      <c r="D40" s="53">
        <v>14410</v>
      </c>
      <c r="E40" s="54" t="s">
        <v>45</v>
      </c>
      <c r="F40" s="21"/>
      <c r="G40" s="21"/>
      <c r="H40" s="23">
        <f t="shared" si="5"/>
        <v>0</v>
      </c>
      <c r="I40" s="21"/>
      <c r="J40" s="21"/>
      <c r="K40" s="23">
        <f t="shared" si="6"/>
        <v>0</v>
      </c>
    </row>
    <row r="41" spans="1:11" s="51" customFormat="1" ht="30" hidden="1" x14ac:dyDescent="0.25">
      <c r="A41" s="39"/>
      <c r="B41" s="52"/>
      <c r="C41" s="46"/>
      <c r="D41" s="53">
        <v>14411</v>
      </c>
      <c r="E41" s="54" t="s">
        <v>46</v>
      </c>
      <c r="F41" s="21"/>
      <c r="G41" s="21"/>
      <c r="H41" s="23">
        <f t="shared" si="5"/>
        <v>0</v>
      </c>
      <c r="I41" s="21"/>
      <c r="J41" s="21"/>
      <c r="K41" s="23">
        <f t="shared" si="6"/>
        <v>0</v>
      </c>
    </row>
    <row r="42" spans="1:11" ht="30" hidden="1" x14ac:dyDescent="0.25">
      <c r="A42" s="39"/>
      <c r="B42" s="52"/>
      <c r="C42" s="46"/>
      <c r="D42" s="53">
        <v>14412</v>
      </c>
      <c r="E42" s="54" t="s">
        <v>47</v>
      </c>
      <c r="F42" s="60"/>
      <c r="G42" s="60"/>
      <c r="H42" s="23">
        <f t="shared" si="5"/>
        <v>0</v>
      </c>
      <c r="I42" s="60"/>
      <c r="J42" s="60"/>
      <c r="K42" s="23">
        <f t="shared" si="6"/>
        <v>0</v>
      </c>
    </row>
    <row r="43" spans="1:11" x14ac:dyDescent="0.25">
      <c r="A43" s="39"/>
      <c r="B43" s="40">
        <v>15000</v>
      </c>
      <c r="C43" s="41" t="s">
        <v>48</v>
      </c>
      <c r="D43" s="42"/>
      <c r="E43" s="43"/>
      <c r="F43" s="44">
        <f>SUM(F44,F46,F48,F56,F58)</f>
        <v>3994378.3499999996</v>
      </c>
      <c r="G43" s="44">
        <f t="shared" ref="G43:K43" si="20">SUM(G44,G46,G48,G56,G58)</f>
        <v>5000</v>
      </c>
      <c r="H43" s="44">
        <f t="shared" si="20"/>
        <v>3999378.3499999996</v>
      </c>
      <c r="I43" s="44">
        <f t="shared" si="20"/>
        <v>3999379.1999999997</v>
      </c>
      <c r="J43" s="44">
        <f t="shared" si="20"/>
        <v>3842081.5799999996</v>
      </c>
      <c r="K43" s="44">
        <f t="shared" si="20"/>
        <v>-0.84999999997671694</v>
      </c>
    </row>
    <row r="44" spans="1:11" hidden="1" x14ac:dyDescent="0.25">
      <c r="A44" s="39"/>
      <c r="B44" s="46"/>
      <c r="C44" s="47">
        <v>15200</v>
      </c>
      <c r="D44" s="48" t="s">
        <v>49</v>
      </c>
      <c r="E44" s="49"/>
      <c r="F44" s="50">
        <f t="shared" ref="F44:K44" si="21">SUM(F45)</f>
        <v>0</v>
      </c>
      <c r="G44" s="50">
        <f t="shared" si="21"/>
        <v>0</v>
      </c>
      <c r="H44" s="50">
        <f t="shared" si="21"/>
        <v>0</v>
      </c>
      <c r="I44" s="50">
        <f t="shared" si="21"/>
        <v>0</v>
      </c>
      <c r="J44" s="50">
        <f t="shared" si="21"/>
        <v>0</v>
      </c>
      <c r="K44" s="50">
        <f t="shared" si="21"/>
        <v>0</v>
      </c>
    </row>
    <row r="45" spans="1:11" ht="15" hidden="1" customHeight="1" x14ac:dyDescent="0.25">
      <c r="A45" s="39"/>
      <c r="B45" s="52"/>
      <c r="C45" s="46"/>
      <c r="D45" s="53">
        <v>15201</v>
      </c>
      <c r="E45" s="54" t="s">
        <v>49</v>
      </c>
      <c r="F45" s="21"/>
      <c r="G45" s="21"/>
      <c r="H45" s="23">
        <f t="shared" si="5"/>
        <v>0</v>
      </c>
      <c r="I45" s="21"/>
      <c r="J45" s="21"/>
      <c r="K45" s="23">
        <f t="shared" si="6"/>
        <v>0</v>
      </c>
    </row>
    <row r="46" spans="1:11" hidden="1" x14ac:dyDescent="0.25">
      <c r="A46" s="39"/>
      <c r="B46" s="46"/>
      <c r="C46" s="47">
        <v>15300</v>
      </c>
      <c r="D46" s="48" t="s">
        <v>50</v>
      </c>
      <c r="E46" s="49"/>
      <c r="F46" s="50">
        <f>SUM(F47)</f>
        <v>0</v>
      </c>
      <c r="G46" s="50">
        <f t="shared" ref="G46:K46" si="22">SUM(G47)</f>
        <v>0</v>
      </c>
      <c r="H46" s="50">
        <f t="shared" si="22"/>
        <v>0</v>
      </c>
      <c r="I46" s="50">
        <f t="shared" si="22"/>
        <v>0</v>
      </c>
      <c r="J46" s="50">
        <f t="shared" si="22"/>
        <v>0</v>
      </c>
      <c r="K46" s="50">
        <f t="shared" si="22"/>
        <v>0</v>
      </c>
    </row>
    <row r="47" spans="1:11" s="45" customFormat="1" ht="15" hidden="1" customHeight="1" x14ac:dyDescent="0.25">
      <c r="A47" s="39"/>
      <c r="B47" s="52"/>
      <c r="C47" s="46"/>
      <c r="D47" s="53">
        <v>15302</v>
      </c>
      <c r="E47" s="54" t="s">
        <v>51</v>
      </c>
      <c r="F47" s="21"/>
      <c r="G47" s="21"/>
      <c r="H47" s="23">
        <f t="shared" si="5"/>
        <v>0</v>
      </c>
      <c r="I47" s="21"/>
      <c r="J47" s="21"/>
      <c r="K47" s="23">
        <f t="shared" si="6"/>
        <v>0</v>
      </c>
    </row>
    <row r="48" spans="1:11" s="51" customFormat="1" x14ac:dyDescent="0.25">
      <c r="A48" s="39"/>
      <c r="B48" s="46"/>
      <c r="C48" s="47">
        <v>15400</v>
      </c>
      <c r="D48" s="48" t="s">
        <v>52</v>
      </c>
      <c r="E48" s="49"/>
      <c r="F48" s="50">
        <f>SUM(F49:F55)</f>
        <v>3994378.3499999996</v>
      </c>
      <c r="G48" s="50">
        <f t="shared" ref="G48:K48" si="23">SUM(G49:G55)</f>
        <v>5000</v>
      </c>
      <c r="H48" s="50">
        <f t="shared" si="23"/>
        <v>3999378.3499999996</v>
      </c>
      <c r="I48" s="50">
        <f t="shared" si="23"/>
        <v>3999379.1999999997</v>
      </c>
      <c r="J48" s="50">
        <f t="shared" si="23"/>
        <v>3842081.5799999996</v>
      </c>
      <c r="K48" s="50">
        <f t="shared" si="23"/>
        <v>-0.84999999997671694</v>
      </c>
    </row>
    <row r="49" spans="1:11" x14ac:dyDescent="0.25">
      <c r="A49" s="39"/>
      <c r="B49" s="52"/>
      <c r="C49" s="46"/>
      <c r="D49" s="53">
        <v>15401</v>
      </c>
      <c r="E49" s="54" t="s">
        <v>53</v>
      </c>
      <c r="F49" s="21">
        <v>809606.51</v>
      </c>
      <c r="G49" s="21">
        <v>0</v>
      </c>
      <c r="H49" s="23">
        <f t="shared" si="5"/>
        <v>809606.51</v>
      </c>
      <c r="I49" s="21">
        <v>809606.51</v>
      </c>
      <c r="J49" s="21">
        <v>809606.51</v>
      </c>
      <c r="K49" s="23">
        <f t="shared" si="6"/>
        <v>0</v>
      </c>
    </row>
    <row r="50" spans="1:11" s="45" customFormat="1" ht="15" customHeight="1" x14ac:dyDescent="0.25">
      <c r="A50" s="39"/>
      <c r="B50" s="52"/>
      <c r="C50" s="46"/>
      <c r="D50" s="53">
        <v>15402</v>
      </c>
      <c r="E50" s="54" t="s">
        <v>54</v>
      </c>
      <c r="F50" s="21">
        <v>443138.19</v>
      </c>
      <c r="G50" s="21">
        <v>0</v>
      </c>
      <c r="H50" s="23">
        <f t="shared" si="5"/>
        <v>443138.19</v>
      </c>
      <c r="I50" s="21">
        <v>443138.19</v>
      </c>
      <c r="J50" s="21">
        <v>441274.89</v>
      </c>
      <c r="K50" s="23">
        <f t="shared" si="6"/>
        <v>0</v>
      </c>
    </row>
    <row r="51" spans="1:11" s="51" customFormat="1" x14ac:dyDescent="0.25">
      <c r="A51" s="39"/>
      <c r="B51" s="52"/>
      <c r="C51" s="46"/>
      <c r="D51" s="53">
        <v>15403</v>
      </c>
      <c r="E51" s="54" t="s">
        <v>55</v>
      </c>
      <c r="F51" s="21">
        <v>1776096.57</v>
      </c>
      <c r="G51" s="21">
        <v>0</v>
      </c>
      <c r="H51" s="23">
        <f t="shared" si="5"/>
        <v>1776096.57</v>
      </c>
      <c r="I51" s="21">
        <v>1776096.57</v>
      </c>
      <c r="J51" s="21">
        <v>1776096.57</v>
      </c>
      <c r="K51" s="23">
        <f t="shared" si="6"/>
        <v>0</v>
      </c>
    </row>
    <row r="52" spans="1:11" x14ac:dyDescent="0.25">
      <c r="A52" s="39"/>
      <c r="B52" s="52"/>
      <c r="C52" s="46"/>
      <c r="D52" s="53">
        <v>15404</v>
      </c>
      <c r="E52" s="54" t="s">
        <v>56</v>
      </c>
      <c r="F52" s="21">
        <v>418213</v>
      </c>
      <c r="G52" s="21">
        <v>0</v>
      </c>
      <c r="H52" s="23">
        <f t="shared" si="5"/>
        <v>418213</v>
      </c>
      <c r="I52" s="21">
        <v>418213.85</v>
      </c>
      <c r="J52" s="21">
        <v>418213.85</v>
      </c>
      <c r="K52" s="23">
        <f t="shared" si="6"/>
        <v>-0.84999999997671694</v>
      </c>
    </row>
    <row r="53" spans="1:11" x14ac:dyDescent="0.25">
      <c r="A53" s="39"/>
      <c r="B53" s="52"/>
      <c r="C53" s="46"/>
      <c r="D53" s="53">
        <v>15405</v>
      </c>
      <c r="E53" s="54" t="s">
        <v>57</v>
      </c>
      <c r="F53" s="21">
        <v>155434.32</v>
      </c>
      <c r="G53" s="21">
        <v>0</v>
      </c>
      <c r="H53" s="23">
        <f t="shared" si="5"/>
        <v>155434.32</v>
      </c>
      <c r="I53" s="21">
        <v>155434.32</v>
      </c>
      <c r="J53" s="21"/>
      <c r="K53" s="23">
        <f t="shared" si="6"/>
        <v>0</v>
      </c>
    </row>
    <row r="54" spans="1:11" ht="15" customHeight="1" x14ac:dyDescent="0.25">
      <c r="A54" s="39"/>
      <c r="B54" s="52"/>
      <c r="C54" s="46"/>
      <c r="D54" s="53">
        <v>15406</v>
      </c>
      <c r="E54" s="54" t="s">
        <v>58</v>
      </c>
      <c r="F54" s="21">
        <v>338595.36</v>
      </c>
      <c r="G54" s="21">
        <v>0</v>
      </c>
      <c r="H54" s="23">
        <f t="shared" si="5"/>
        <v>338595.36</v>
      </c>
      <c r="I54" s="21">
        <v>338595.36</v>
      </c>
      <c r="J54" s="21">
        <v>338595.36</v>
      </c>
      <c r="K54" s="23">
        <f t="shared" si="6"/>
        <v>0</v>
      </c>
    </row>
    <row r="55" spans="1:11" s="45" customFormat="1" ht="15" customHeight="1" x14ac:dyDescent="0.25">
      <c r="A55" s="39"/>
      <c r="B55" s="52"/>
      <c r="C55" s="46"/>
      <c r="D55" s="53">
        <v>15412</v>
      </c>
      <c r="E55" s="54" t="s">
        <v>59</v>
      </c>
      <c r="F55" s="21">
        <v>53294.400000000001</v>
      </c>
      <c r="G55" s="21">
        <v>5000</v>
      </c>
      <c r="H55" s="23">
        <f t="shared" si="5"/>
        <v>58294.400000000001</v>
      </c>
      <c r="I55" s="21">
        <v>58294.400000000001</v>
      </c>
      <c r="J55" s="21">
        <v>58294.400000000001</v>
      </c>
      <c r="K55" s="23">
        <f t="shared" si="6"/>
        <v>0</v>
      </c>
    </row>
    <row r="56" spans="1:11" s="51" customFormat="1" hidden="1" x14ac:dyDescent="0.25">
      <c r="A56" s="39"/>
      <c r="B56" s="46"/>
      <c r="C56" s="47">
        <v>15500</v>
      </c>
      <c r="D56" s="48" t="s">
        <v>60</v>
      </c>
      <c r="E56" s="49"/>
      <c r="F56" s="50">
        <f>SUM(F57)</f>
        <v>0</v>
      </c>
      <c r="G56" s="50">
        <f t="shared" ref="G56:K56" si="24">SUM(G57)</f>
        <v>0</v>
      </c>
      <c r="H56" s="50">
        <f t="shared" si="24"/>
        <v>0</v>
      </c>
      <c r="I56" s="50">
        <f t="shared" si="24"/>
        <v>0</v>
      </c>
      <c r="J56" s="50">
        <f t="shared" si="24"/>
        <v>0</v>
      </c>
      <c r="K56" s="50">
        <f t="shared" si="24"/>
        <v>0</v>
      </c>
    </row>
    <row r="57" spans="1:11" hidden="1" x14ac:dyDescent="0.25">
      <c r="A57" s="39"/>
      <c r="B57" s="52"/>
      <c r="C57" s="46"/>
      <c r="D57" s="53">
        <v>15501</v>
      </c>
      <c r="E57" s="54" t="s">
        <v>61</v>
      </c>
      <c r="F57" s="21"/>
      <c r="G57" s="21"/>
      <c r="H57" s="60"/>
      <c r="I57" s="21"/>
      <c r="J57" s="21"/>
      <c r="K57" s="23">
        <f t="shared" si="6"/>
        <v>0</v>
      </c>
    </row>
    <row r="58" spans="1:11" s="51" customFormat="1" hidden="1" x14ac:dyDescent="0.25">
      <c r="A58" s="39"/>
      <c r="B58" s="46"/>
      <c r="C58" s="47">
        <v>15900</v>
      </c>
      <c r="D58" s="48" t="s">
        <v>48</v>
      </c>
      <c r="E58" s="49"/>
      <c r="F58" s="50">
        <f>SUM(F59:F61)</f>
        <v>0</v>
      </c>
      <c r="G58" s="50">
        <f t="shared" ref="G58:K58" si="25">SUM(G59:G61)</f>
        <v>0</v>
      </c>
      <c r="H58" s="50">
        <f t="shared" si="25"/>
        <v>0</v>
      </c>
      <c r="I58" s="50">
        <f t="shared" si="25"/>
        <v>0</v>
      </c>
      <c r="J58" s="50">
        <f t="shared" si="25"/>
        <v>0</v>
      </c>
      <c r="K58" s="50">
        <f t="shared" si="25"/>
        <v>0</v>
      </c>
    </row>
    <row r="59" spans="1:11" hidden="1" x14ac:dyDescent="0.25">
      <c r="A59" s="39"/>
      <c r="B59" s="52"/>
      <c r="C59" s="46"/>
      <c r="D59" s="61">
        <v>15901</v>
      </c>
      <c r="E59" s="54"/>
      <c r="F59" s="21"/>
      <c r="G59" s="21"/>
      <c r="H59" s="23">
        <f t="shared" si="5"/>
        <v>0</v>
      </c>
      <c r="I59" s="21"/>
      <c r="J59" s="21"/>
      <c r="K59" s="23">
        <f t="shared" si="6"/>
        <v>0</v>
      </c>
    </row>
    <row r="60" spans="1:11" ht="30" hidden="1" x14ac:dyDescent="0.25">
      <c r="A60" s="39"/>
      <c r="B60" s="52"/>
      <c r="C60" s="46"/>
      <c r="D60" s="53">
        <v>15913</v>
      </c>
      <c r="E60" s="54" t="s">
        <v>62</v>
      </c>
      <c r="F60" s="21"/>
      <c r="G60" s="21"/>
      <c r="H60" s="23">
        <f t="shared" si="5"/>
        <v>0</v>
      </c>
      <c r="I60" s="21"/>
      <c r="J60" s="21"/>
      <c r="K60" s="23">
        <f t="shared" si="6"/>
        <v>0</v>
      </c>
    </row>
    <row r="61" spans="1:11" hidden="1" x14ac:dyDescent="0.25">
      <c r="A61" s="39"/>
      <c r="B61" s="52"/>
      <c r="C61" s="46"/>
      <c r="D61" s="53">
        <v>15914</v>
      </c>
      <c r="E61" s="54" t="s">
        <v>63</v>
      </c>
      <c r="F61" s="21"/>
      <c r="G61" s="21"/>
      <c r="H61" s="23">
        <f t="shared" si="5"/>
        <v>0</v>
      </c>
      <c r="I61" s="21"/>
      <c r="J61" s="21"/>
      <c r="K61" s="23">
        <f t="shared" si="6"/>
        <v>0</v>
      </c>
    </row>
    <row r="62" spans="1:11" s="45" customFormat="1" ht="15" customHeight="1" x14ac:dyDescent="0.25">
      <c r="A62" s="39"/>
      <c r="B62" s="40">
        <v>16000</v>
      </c>
      <c r="C62" s="42" t="s">
        <v>64</v>
      </c>
      <c r="D62" s="42"/>
      <c r="E62" s="43"/>
      <c r="F62" s="44">
        <f>SUM(F63)</f>
        <v>786092.87</v>
      </c>
      <c r="G62" s="44">
        <f t="shared" ref="G62:K63" si="26">SUM(G63)</f>
        <v>-5000</v>
      </c>
      <c r="H62" s="44">
        <f t="shared" si="26"/>
        <v>781092.87</v>
      </c>
      <c r="I62" s="44">
        <f t="shared" si="26"/>
        <v>0</v>
      </c>
      <c r="J62" s="44">
        <f t="shared" si="26"/>
        <v>0</v>
      </c>
      <c r="K62" s="44">
        <f t="shared" si="26"/>
        <v>781092.87</v>
      </c>
    </row>
    <row r="63" spans="1:11" s="51" customFormat="1" x14ac:dyDescent="0.25">
      <c r="A63" s="39"/>
      <c r="B63" s="46"/>
      <c r="C63" s="47">
        <v>16100</v>
      </c>
      <c r="D63" s="47" t="s">
        <v>65</v>
      </c>
      <c r="E63" s="49"/>
      <c r="F63" s="50">
        <f>SUM(F64)</f>
        <v>786092.87</v>
      </c>
      <c r="G63" s="50">
        <f t="shared" si="26"/>
        <v>-5000</v>
      </c>
      <c r="H63" s="50">
        <f t="shared" si="26"/>
        <v>781092.87</v>
      </c>
      <c r="I63" s="50">
        <f t="shared" si="26"/>
        <v>0</v>
      </c>
      <c r="J63" s="50">
        <f t="shared" si="26"/>
        <v>0</v>
      </c>
      <c r="K63" s="50">
        <f t="shared" si="26"/>
        <v>781092.87</v>
      </c>
    </row>
    <row r="64" spans="1:11" x14ac:dyDescent="0.25">
      <c r="A64" s="39"/>
      <c r="B64" s="52"/>
      <c r="C64" s="46"/>
      <c r="D64" s="53">
        <v>16101</v>
      </c>
      <c r="E64" s="54" t="s">
        <v>66</v>
      </c>
      <c r="F64" s="21">
        <v>786092.87</v>
      </c>
      <c r="G64" s="21">
        <v>-5000</v>
      </c>
      <c r="H64" s="23">
        <f t="shared" ref="H64" si="27">F64+G64</f>
        <v>781092.87</v>
      </c>
      <c r="I64" s="21">
        <v>0</v>
      </c>
      <c r="J64" s="21">
        <v>0</v>
      </c>
      <c r="K64" s="23">
        <f t="shared" ref="K64" si="28">H64-I64</f>
        <v>781092.87</v>
      </c>
    </row>
    <row r="65" spans="1:11" s="45" customFormat="1" ht="15" customHeight="1" x14ac:dyDescent="0.25">
      <c r="A65" s="39"/>
      <c r="B65" s="40">
        <v>17000</v>
      </c>
      <c r="C65" s="41" t="s">
        <v>67</v>
      </c>
      <c r="D65" s="42"/>
      <c r="E65" s="43"/>
      <c r="F65" s="44">
        <f t="shared" ref="F65:K66" si="29">SUM(F66)</f>
        <v>17434540.960000001</v>
      </c>
      <c r="G65" s="44">
        <f t="shared" si="29"/>
        <v>-572890</v>
      </c>
      <c r="H65" s="44">
        <f t="shared" si="29"/>
        <v>16861650.960000001</v>
      </c>
      <c r="I65" s="44">
        <f t="shared" si="29"/>
        <v>16861650.960000001</v>
      </c>
      <c r="J65" s="44">
        <f t="shared" si="29"/>
        <v>16185959.859999999</v>
      </c>
      <c r="K65" s="44">
        <f t="shared" si="29"/>
        <v>0</v>
      </c>
    </row>
    <row r="66" spans="1:11" s="51" customFormat="1" x14ac:dyDescent="0.25">
      <c r="A66" s="39"/>
      <c r="B66" s="46"/>
      <c r="C66" s="47">
        <v>17100</v>
      </c>
      <c r="D66" s="48" t="s">
        <v>68</v>
      </c>
      <c r="E66" s="49"/>
      <c r="F66" s="50">
        <f t="shared" si="29"/>
        <v>17434540.960000001</v>
      </c>
      <c r="G66" s="50">
        <f t="shared" si="29"/>
        <v>-572890</v>
      </c>
      <c r="H66" s="50">
        <f t="shared" si="29"/>
        <v>16861650.960000001</v>
      </c>
      <c r="I66" s="50">
        <f t="shared" si="29"/>
        <v>16861650.960000001</v>
      </c>
      <c r="J66" s="50">
        <f t="shared" si="29"/>
        <v>16185959.859999999</v>
      </c>
      <c r="K66" s="50">
        <f t="shared" si="29"/>
        <v>0</v>
      </c>
    </row>
    <row r="67" spans="1:11" x14ac:dyDescent="0.25">
      <c r="A67" s="39"/>
      <c r="B67" s="52"/>
      <c r="C67" s="46"/>
      <c r="D67" s="53">
        <v>17101</v>
      </c>
      <c r="E67" s="54" t="s">
        <v>69</v>
      </c>
      <c r="F67" s="21">
        <v>17434540.960000001</v>
      </c>
      <c r="G67" s="21">
        <v>-572890</v>
      </c>
      <c r="H67" s="23">
        <f t="shared" si="5"/>
        <v>16861650.960000001</v>
      </c>
      <c r="I67" s="21">
        <v>16861650.960000001</v>
      </c>
      <c r="J67" s="21">
        <v>16185959.859999999</v>
      </c>
      <c r="K67" s="23">
        <f t="shared" si="6"/>
        <v>0</v>
      </c>
    </row>
    <row r="68" spans="1:11" s="51" customFormat="1" x14ac:dyDescent="0.25">
      <c r="A68" s="39"/>
      <c r="B68" s="52"/>
      <c r="C68" s="46"/>
      <c r="D68" s="53"/>
      <c r="E68" s="54"/>
      <c r="F68" s="21"/>
      <c r="G68" s="21"/>
      <c r="H68" s="23"/>
      <c r="I68" s="21"/>
      <c r="J68" s="21"/>
      <c r="K68" s="23"/>
    </row>
    <row r="69" spans="1:11" x14ac:dyDescent="0.25">
      <c r="A69" s="35">
        <v>20000</v>
      </c>
      <c r="B69" s="36" t="s">
        <v>70</v>
      </c>
      <c r="C69" s="37"/>
      <c r="D69" s="37"/>
      <c r="E69" s="38"/>
      <c r="F69" s="23">
        <f t="shared" ref="F69:K69" si="30">SUM(F70,F84,F91,F108,F115,F119,F127)</f>
        <v>312214.78499999997</v>
      </c>
      <c r="G69" s="23">
        <f t="shared" si="30"/>
        <v>0</v>
      </c>
      <c r="H69" s="23">
        <f t="shared" si="30"/>
        <v>312214.78499999997</v>
      </c>
      <c r="I69" s="23">
        <f t="shared" si="30"/>
        <v>73466.820000000007</v>
      </c>
      <c r="J69" s="23">
        <f t="shared" si="30"/>
        <v>71857.820000000007</v>
      </c>
      <c r="K69" s="23">
        <f t="shared" si="30"/>
        <v>238747.965</v>
      </c>
    </row>
    <row r="70" spans="1:11" s="45" customFormat="1" ht="15" customHeight="1" x14ac:dyDescent="0.25">
      <c r="A70" s="39"/>
      <c r="B70" s="40">
        <v>21000</v>
      </c>
      <c r="C70" s="41" t="s">
        <v>71</v>
      </c>
      <c r="D70" s="42"/>
      <c r="E70" s="43"/>
      <c r="F70" s="44">
        <f t="shared" ref="F70:K70" si="31">SUM(F71,F74,F76,F78,F80,F82)</f>
        <v>88850.235000000001</v>
      </c>
      <c r="G70" s="44">
        <f t="shared" si="31"/>
        <v>0</v>
      </c>
      <c r="H70" s="44">
        <f t="shared" si="31"/>
        <v>88850.235000000001</v>
      </c>
      <c r="I70" s="44">
        <f t="shared" si="31"/>
        <v>63450.479999999996</v>
      </c>
      <c r="J70" s="44">
        <f t="shared" si="31"/>
        <v>63450.479999999996</v>
      </c>
      <c r="K70" s="44">
        <f t="shared" si="31"/>
        <v>25399.755000000005</v>
      </c>
    </row>
    <row r="71" spans="1:11" s="51" customFormat="1" x14ac:dyDescent="0.25">
      <c r="A71" s="39"/>
      <c r="B71" s="46"/>
      <c r="C71" s="47">
        <v>21100</v>
      </c>
      <c r="D71" s="48" t="s">
        <v>72</v>
      </c>
      <c r="E71" s="49"/>
      <c r="F71" s="50">
        <f t="shared" ref="F71:K71" si="32">SUM(F72:F73)</f>
        <v>45604.915000000001</v>
      </c>
      <c r="G71" s="50">
        <f t="shared" si="32"/>
        <v>0</v>
      </c>
      <c r="H71" s="50">
        <f t="shared" si="32"/>
        <v>45604.915000000001</v>
      </c>
      <c r="I71" s="50">
        <f t="shared" si="32"/>
        <v>42260.56</v>
      </c>
      <c r="J71" s="50">
        <f t="shared" si="32"/>
        <v>42260.56</v>
      </c>
      <c r="K71" s="50">
        <f t="shared" si="32"/>
        <v>3344.3550000000032</v>
      </c>
    </row>
    <row r="72" spans="1:11" x14ac:dyDescent="0.25">
      <c r="A72" s="39"/>
      <c r="B72" s="52"/>
      <c r="C72" s="46"/>
      <c r="D72" s="53">
        <v>21101</v>
      </c>
      <c r="E72" s="54" t="s">
        <v>73</v>
      </c>
      <c r="F72" s="19">
        <v>45604.915000000001</v>
      </c>
      <c r="G72" s="21">
        <v>0</v>
      </c>
      <c r="H72" s="23">
        <f t="shared" si="5"/>
        <v>45604.915000000001</v>
      </c>
      <c r="I72" s="21">
        <v>42260.56</v>
      </c>
      <c r="J72" s="21">
        <v>42260.56</v>
      </c>
      <c r="K72" s="23">
        <f t="shared" si="6"/>
        <v>3344.3550000000032</v>
      </c>
    </row>
    <row r="73" spans="1:11" hidden="1" x14ac:dyDescent="0.25">
      <c r="A73" s="39"/>
      <c r="B73" s="52"/>
      <c r="C73" s="46"/>
      <c r="D73" s="53">
        <v>21102</v>
      </c>
      <c r="E73" s="54" t="s">
        <v>74</v>
      </c>
      <c r="F73" s="21"/>
      <c r="G73" s="21"/>
      <c r="H73" s="23">
        <f t="shared" si="5"/>
        <v>0</v>
      </c>
      <c r="I73" s="21"/>
      <c r="J73" s="21"/>
      <c r="K73" s="23">
        <f t="shared" si="6"/>
        <v>0</v>
      </c>
    </row>
    <row r="74" spans="1:11" x14ac:dyDescent="0.25">
      <c r="A74" s="39"/>
      <c r="B74" s="46"/>
      <c r="C74" s="47">
        <v>21200</v>
      </c>
      <c r="D74" s="48" t="s">
        <v>75</v>
      </c>
      <c r="E74" s="49"/>
      <c r="F74" s="50">
        <f t="shared" ref="F74:K74" si="33">SUM(F75)</f>
        <v>1972.21</v>
      </c>
      <c r="G74" s="50">
        <f t="shared" si="33"/>
        <v>0</v>
      </c>
      <c r="H74" s="50">
        <f t="shared" si="33"/>
        <v>1972.21</v>
      </c>
      <c r="I74" s="50">
        <f t="shared" si="33"/>
        <v>0</v>
      </c>
      <c r="J74" s="50">
        <f t="shared" si="33"/>
        <v>0</v>
      </c>
      <c r="K74" s="50">
        <f t="shared" si="33"/>
        <v>1972.21</v>
      </c>
    </row>
    <row r="75" spans="1:11" ht="30" x14ac:dyDescent="0.25">
      <c r="A75" s="39"/>
      <c r="B75" s="52"/>
      <c r="C75" s="46"/>
      <c r="D75" s="53">
        <v>21201</v>
      </c>
      <c r="E75" s="54" t="s">
        <v>75</v>
      </c>
      <c r="F75" s="21">
        <v>1972.21</v>
      </c>
      <c r="G75" s="21">
        <v>0</v>
      </c>
      <c r="H75" s="23">
        <f t="shared" si="5"/>
        <v>1972.21</v>
      </c>
      <c r="I75" s="21">
        <v>0</v>
      </c>
      <c r="J75" s="21">
        <v>0</v>
      </c>
      <c r="K75" s="23">
        <f t="shared" si="6"/>
        <v>1972.21</v>
      </c>
    </row>
    <row r="76" spans="1:11" x14ac:dyDescent="0.25">
      <c r="A76" s="39"/>
      <c r="B76" s="46"/>
      <c r="C76" s="47">
        <v>21400</v>
      </c>
      <c r="D76" s="48" t="s">
        <v>76</v>
      </c>
      <c r="E76" s="49"/>
      <c r="F76" s="50">
        <f t="shared" ref="F76:K76" si="34">SUM(F77)</f>
        <v>14694.45</v>
      </c>
      <c r="G76" s="50">
        <f t="shared" si="34"/>
        <v>0</v>
      </c>
      <c r="H76" s="50">
        <f t="shared" si="34"/>
        <v>14694.45</v>
      </c>
      <c r="I76" s="50">
        <f t="shared" si="34"/>
        <v>0</v>
      </c>
      <c r="J76" s="50">
        <f t="shared" si="34"/>
        <v>0</v>
      </c>
      <c r="K76" s="50">
        <f t="shared" si="34"/>
        <v>14694.45</v>
      </c>
    </row>
    <row r="77" spans="1:11" ht="45" x14ac:dyDescent="0.25">
      <c r="A77" s="39"/>
      <c r="B77" s="52"/>
      <c r="C77" s="46"/>
      <c r="D77" s="53">
        <v>21401</v>
      </c>
      <c r="E77" s="54" t="s">
        <v>77</v>
      </c>
      <c r="F77" s="21">
        <v>14694.45</v>
      </c>
      <c r="G77" s="21">
        <v>0</v>
      </c>
      <c r="H77" s="23">
        <f t="shared" si="5"/>
        <v>14694.45</v>
      </c>
      <c r="I77" s="21">
        <v>0</v>
      </c>
      <c r="J77" s="21">
        <v>0</v>
      </c>
      <c r="K77" s="23">
        <f t="shared" si="6"/>
        <v>14694.45</v>
      </c>
    </row>
    <row r="78" spans="1:11" x14ac:dyDescent="0.25">
      <c r="A78" s="39"/>
      <c r="B78" s="46"/>
      <c r="C78" s="47">
        <v>21500</v>
      </c>
      <c r="D78" s="48" t="s">
        <v>78</v>
      </c>
      <c r="E78" s="49"/>
      <c r="F78" s="50">
        <f t="shared" ref="F78:K78" si="35">SUM(F79)</f>
        <v>12480</v>
      </c>
      <c r="G78" s="50">
        <f t="shared" si="35"/>
        <v>0</v>
      </c>
      <c r="H78" s="50">
        <f t="shared" si="35"/>
        <v>12480</v>
      </c>
      <c r="I78" s="50">
        <f t="shared" si="35"/>
        <v>11151</v>
      </c>
      <c r="J78" s="50">
        <f t="shared" si="35"/>
        <v>11151</v>
      </c>
      <c r="K78" s="50">
        <f t="shared" si="35"/>
        <v>1329</v>
      </c>
    </row>
    <row r="79" spans="1:11" x14ac:dyDescent="0.25">
      <c r="A79" s="39"/>
      <c r="B79" s="52"/>
      <c r="C79" s="46"/>
      <c r="D79" s="53">
        <v>21501</v>
      </c>
      <c r="E79" s="54" t="s">
        <v>79</v>
      </c>
      <c r="F79" s="21">
        <v>12480</v>
      </c>
      <c r="G79" s="21">
        <v>0</v>
      </c>
      <c r="H79" s="23">
        <f t="shared" si="5"/>
        <v>12480</v>
      </c>
      <c r="I79" s="21">
        <v>11151</v>
      </c>
      <c r="J79" s="21">
        <v>11151</v>
      </c>
      <c r="K79" s="23">
        <f t="shared" si="6"/>
        <v>1329</v>
      </c>
    </row>
    <row r="80" spans="1:11" x14ac:dyDescent="0.25">
      <c r="A80" s="39"/>
      <c r="B80" s="46"/>
      <c r="C80" s="47">
        <v>21600</v>
      </c>
      <c r="D80" s="48" t="s">
        <v>80</v>
      </c>
      <c r="E80" s="49"/>
      <c r="F80" s="50">
        <f t="shared" ref="F80:K80" si="36">SUM(F81)</f>
        <v>14098.66</v>
      </c>
      <c r="G80" s="50">
        <f t="shared" si="36"/>
        <v>0</v>
      </c>
      <c r="H80" s="50">
        <f t="shared" si="36"/>
        <v>14098.66</v>
      </c>
      <c r="I80" s="50">
        <f t="shared" si="36"/>
        <v>10038.92</v>
      </c>
      <c r="J80" s="50">
        <f t="shared" si="36"/>
        <v>10038.92</v>
      </c>
      <c r="K80" s="50">
        <f t="shared" si="36"/>
        <v>4059.74</v>
      </c>
    </row>
    <row r="81" spans="1:11" x14ac:dyDescent="0.25">
      <c r="A81" s="39"/>
      <c r="B81" s="52"/>
      <c r="C81" s="46"/>
      <c r="D81" s="53">
        <v>21601</v>
      </c>
      <c r="E81" s="54" t="s">
        <v>80</v>
      </c>
      <c r="F81" s="21">
        <v>14098.66</v>
      </c>
      <c r="G81" s="21">
        <v>0</v>
      </c>
      <c r="H81" s="23">
        <f t="shared" si="5"/>
        <v>14098.66</v>
      </c>
      <c r="I81" s="21">
        <v>10038.92</v>
      </c>
      <c r="J81" s="21">
        <v>10038.92</v>
      </c>
      <c r="K81" s="23">
        <f t="shared" si="6"/>
        <v>4059.74</v>
      </c>
    </row>
    <row r="82" spans="1:11" hidden="1" x14ac:dyDescent="0.25">
      <c r="A82" s="39"/>
      <c r="B82" s="46"/>
      <c r="C82" s="47">
        <v>21800</v>
      </c>
      <c r="D82" s="48" t="s">
        <v>81</v>
      </c>
      <c r="E82" s="49"/>
      <c r="F82" s="50">
        <f t="shared" ref="F82:K82" si="37">SUM(F83)</f>
        <v>0</v>
      </c>
      <c r="G82" s="50">
        <f t="shared" si="37"/>
        <v>0</v>
      </c>
      <c r="H82" s="50">
        <f t="shared" si="37"/>
        <v>0</v>
      </c>
      <c r="I82" s="50">
        <f t="shared" si="37"/>
        <v>0</v>
      </c>
      <c r="J82" s="50">
        <f t="shared" si="37"/>
        <v>0</v>
      </c>
      <c r="K82" s="50">
        <f t="shared" si="37"/>
        <v>0</v>
      </c>
    </row>
    <row r="83" spans="1:11" hidden="1" x14ac:dyDescent="0.25">
      <c r="A83" s="39"/>
      <c r="B83" s="52"/>
      <c r="C83" s="46"/>
      <c r="D83" s="53">
        <v>21801</v>
      </c>
      <c r="E83" s="54" t="s">
        <v>82</v>
      </c>
      <c r="F83" s="21"/>
      <c r="G83" s="21"/>
      <c r="H83" s="23">
        <f t="shared" si="5"/>
        <v>0</v>
      </c>
      <c r="I83" s="21"/>
      <c r="J83" s="21"/>
      <c r="K83" s="23">
        <f t="shared" si="6"/>
        <v>0</v>
      </c>
    </row>
    <row r="84" spans="1:11" x14ac:dyDescent="0.25">
      <c r="A84" s="39"/>
      <c r="B84" s="40">
        <v>22000</v>
      </c>
      <c r="C84" s="41" t="s">
        <v>83</v>
      </c>
      <c r="D84" s="42"/>
      <c r="E84" s="43"/>
      <c r="F84" s="44">
        <f t="shared" ref="F84:K84" si="38">SUM(F85,F89)</f>
        <v>86893.209999999992</v>
      </c>
      <c r="G84" s="44">
        <f t="shared" si="38"/>
        <v>0</v>
      </c>
      <c r="H84" s="44">
        <f t="shared" si="38"/>
        <v>86893.209999999992</v>
      </c>
      <c r="I84" s="44">
        <f t="shared" si="38"/>
        <v>4797.1100000000006</v>
      </c>
      <c r="J84" s="44">
        <f t="shared" si="38"/>
        <v>4797.1100000000006</v>
      </c>
      <c r="K84" s="44">
        <f t="shared" si="38"/>
        <v>82096.100000000006</v>
      </c>
    </row>
    <row r="85" spans="1:11" x14ac:dyDescent="0.25">
      <c r="A85" s="39"/>
      <c r="B85" s="46"/>
      <c r="C85" s="47">
        <v>22100</v>
      </c>
      <c r="D85" s="48" t="s">
        <v>84</v>
      </c>
      <c r="E85" s="49"/>
      <c r="F85" s="50">
        <f t="shared" ref="F85:K85" si="39">SUM(F86:F88)</f>
        <v>86893.209999999992</v>
      </c>
      <c r="G85" s="50">
        <f t="shared" si="39"/>
        <v>0</v>
      </c>
      <c r="H85" s="50">
        <f t="shared" si="39"/>
        <v>86893.209999999992</v>
      </c>
      <c r="I85" s="50">
        <f t="shared" si="39"/>
        <v>4797.1100000000006</v>
      </c>
      <c r="J85" s="50">
        <f t="shared" ref="J85" si="40">SUM(J86:J88)</f>
        <v>4797.1100000000006</v>
      </c>
      <c r="K85" s="50">
        <f t="shared" si="39"/>
        <v>82096.100000000006</v>
      </c>
    </row>
    <row r="86" spans="1:11" x14ac:dyDescent="0.25">
      <c r="A86" s="39"/>
      <c r="B86" s="52"/>
      <c r="C86" s="46"/>
      <c r="D86" s="53">
        <v>22104</v>
      </c>
      <c r="E86" s="54" t="s">
        <v>85</v>
      </c>
      <c r="F86" s="21">
        <v>17393.75</v>
      </c>
      <c r="G86" s="21">
        <v>0</v>
      </c>
      <c r="H86" s="23">
        <f t="shared" ref="H86:H148" si="41">F86+G86</f>
        <v>17393.75</v>
      </c>
      <c r="I86" s="21"/>
      <c r="J86" s="21"/>
      <c r="K86" s="23">
        <f t="shared" ref="K86:K148" si="42">H86-I86</f>
        <v>17393.75</v>
      </c>
    </row>
    <row r="87" spans="1:11" x14ac:dyDescent="0.25">
      <c r="A87" s="39"/>
      <c r="B87" s="52"/>
      <c r="C87" s="46"/>
      <c r="D87" s="53">
        <v>22105</v>
      </c>
      <c r="E87" s="54" t="s">
        <v>86</v>
      </c>
      <c r="F87" s="21">
        <v>34024.18</v>
      </c>
      <c r="G87" s="21">
        <v>0</v>
      </c>
      <c r="H87" s="23">
        <f t="shared" si="41"/>
        <v>34024.18</v>
      </c>
      <c r="I87" s="21">
        <v>2236</v>
      </c>
      <c r="J87" s="21">
        <v>2236</v>
      </c>
      <c r="K87" s="23">
        <f t="shared" si="42"/>
        <v>31788.18</v>
      </c>
    </row>
    <row r="88" spans="1:11" x14ac:dyDescent="0.25">
      <c r="A88" s="39"/>
      <c r="B88" s="52"/>
      <c r="C88" s="46"/>
      <c r="D88" s="53">
        <v>22106</v>
      </c>
      <c r="E88" s="54" t="s">
        <v>87</v>
      </c>
      <c r="F88" s="21">
        <v>35475.279999999999</v>
      </c>
      <c r="G88" s="21">
        <v>0</v>
      </c>
      <c r="H88" s="23">
        <f t="shared" si="41"/>
        <v>35475.279999999999</v>
      </c>
      <c r="I88" s="21">
        <v>2561.11</v>
      </c>
      <c r="J88" s="21">
        <v>2561.11</v>
      </c>
      <c r="K88" s="23">
        <f t="shared" si="42"/>
        <v>32914.17</v>
      </c>
    </row>
    <row r="89" spans="1:11" hidden="1" x14ac:dyDescent="0.25">
      <c r="A89" s="39"/>
      <c r="B89" s="46"/>
      <c r="C89" s="47">
        <v>22300</v>
      </c>
      <c r="D89" s="48" t="s">
        <v>88</v>
      </c>
      <c r="E89" s="49"/>
      <c r="F89" s="50">
        <f t="shared" ref="F89:K89" si="43">SUM(F90)</f>
        <v>0</v>
      </c>
      <c r="G89" s="50">
        <f t="shared" si="43"/>
        <v>0</v>
      </c>
      <c r="H89" s="50">
        <f t="shared" si="43"/>
        <v>0</v>
      </c>
      <c r="I89" s="50">
        <f t="shared" si="43"/>
        <v>0</v>
      </c>
      <c r="J89" s="50">
        <f t="shared" si="43"/>
        <v>0</v>
      </c>
      <c r="K89" s="50">
        <f t="shared" si="43"/>
        <v>0</v>
      </c>
    </row>
    <row r="90" spans="1:11" hidden="1" x14ac:dyDescent="0.25">
      <c r="A90" s="39"/>
      <c r="B90" s="52"/>
      <c r="C90" s="62"/>
      <c r="D90" s="63">
        <v>22301</v>
      </c>
      <c r="E90" s="64" t="s">
        <v>88</v>
      </c>
      <c r="F90" s="21"/>
      <c r="G90" s="21"/>
      <c r="H90" s="23">
        <f t="shared" si="41"/>
        <v>0</v>
      </c>
      <c r="I90" s="21"/>
      <c r="J90" s="21"/>
      <c r="K90" s="23">
        <f t="shared" si="42"/>
        <v>0</v>
      </c>
    </row>
    <row r="91" spans="1:11" x14ac:dyDescent="0.25">
      <c r="A91" s="39"/>
      <c r="B91" s="40">
        <v>24000</v>
      </c>
      <c r="C91" s="41" t="s">
        <v>89</v>
      </c>
      <c r="D91" s="42"/>
      <c r="E91" s="43"/>
      <c r="F91" s="44">
        <f t="shared" ref="F91:K91" si="44">SUM(F92,F94,F96,F98,F100,F102,F104,F106)</f>
        <v>9212.24</v>
      </c>
      <c r="G91" s="44">
        <f t="shared" si="44"/>
        <v>0</v>
      </c>
      <c r="H91" s="44">
        <f t="shared" si="44"/>
        <v>9212.24</v>
      </c>
      <c r="I91" s="44">
        <f t="shared" si="44"/>
        <v>3542.24</v>
      </c>
      <c r="J91" s="44">
        <f t="shared" si="44"/>
        <v>3542.24</v>
      </c>
      <c r="K91" s="44">
        <f t="shared" si="44"/>
        <v>5670</v>
      </c>
    </row>
    <row r="92" spans="1:11" hidden="1" x14ac:dyDescent="0.25">
      <c r="A92" s="39"/>
      <c r="B92" s="46"/>
      <c r="C92" s="47">
        <v>24200</v>
      </c>
      <c r="D92" s="48" t="s">
        <v>90</v>
      </c>
      <c r="E92" s="49"/>
      <c r="F92" s="50">
        <f t="shared" ref="F92:K92" si="45">SUM(F93)</f>
        <v>0</v>
      </c>
      <c r="G92" s="50">
        <f t="shared" si="45"/>
        <v>0</v>
      </c>
      <c r="H92" s="50">
        <f t="shared" si="45"/>
        <v>0</v>
      </c>
      <c r="I92" s="50">
        <f t="shared" si="45"/>
        <v>0</v>
      </c>
      <c r="J92" s="50">
        <f t="shared" si="45"/>
        <v>0</v>
      </c>
      <c r="K92" s="50">
        <f t="shared" si="45"/>
        <v>0</v>
      </c>
    </row>
    <row r="93" spans="1:11" hidden="1" x14ac:dyDescent="0.25">
      <c r="A93" s="39"/>
      <c r="B93" s="52"/>
      <c r="C93" s="46"/>
      <c r="D93" s="53">
        <v>24201</v>
      </c>
      <c r="E93" s="54" t="s">
        <v>90</v>
      </c>
      <c r="F93" s="21"/>
      <c r="G93" s="21"/>
      <c r="H93" s="23">
        <f t="shared" si="41"/>
        <v>0</v>
      </c>
      <c r="I93" s="21"/>
      <c r="J93" s="21"/>
      <c r="K93" s="23">
        <f t="shared" si="42"/>
        <v>0</v>
      </c>
    </row>
    <row r="94" spans="1:11" hidden="1" x14ac:dyDescent="0.25">
      <c r="A94" s="39"/>
      <c r="B94" s="46"/>
      <c r="C94" s="47">
        <v>24300</v>
      </c>
      <c r="D94" s="48" t="s">
        <v>91</v>
      </c>
      <c r="E94" s="49"/>
      <c r="F94" s="50">
        <f t="shared" ref="F94:K94" si="46">SUM(F95)</f>
        <v>0</v>
      </c>
      <c r="G94" s="50">
        <f t="shared" si="46"/>
        <v>0</v>
      </c>
      <c r="H94" s="50">
        <f t="shared" si="46"/>
        <v>0</v>
      </c>
      <c r="I94" s="50">
        <f t="shared" si="46"/>
        <v>0</v>
      </c>
      <c r="J94" s="50">
        <f t="shared" si="46"/>
        <v>0</v>
      </c>
      <c r="K94" s="50">
        <f t="shared" si="46"/>
        <v>0</v>
      </c>
    </row>
    <row r="95" spans="1:11" hidden="1" x14ac:dyDescent="0.25">
      <c r="A95" s="39"/>
      <c r="B95" s="52"/>
      <c r="C95" s="46"/>
      <c r="D95" s="53">
        <v>24301</v>
      </c>
      <c r="E95" s="54" t="s">
        <v>91</v>
      </c>
      <c r="F95" s="21"/>
      <c r="G95" s="21"/>
      <c r="H95" s="23">
        <f t="shared" si="41"/>
        <v>0</v>
      </c>
      <c r="I95" s="21"/>
      <c r="J95" s="21"/>
      <c r="K95" s="23">
        <f t="shared" si="42"/>
        <v>0</v>
      </c>
    </row>
    <row r="96" spans="1:11" hidden="1" x14ac:dyDescent="0.25">
      <c r="A96" s="39"/>
      <c r="B96" s="46"/>
      <c r="C96" s="47">
        <v>24400</v>
      </c>
      <c r="D96" s="48" t="s">
        <v>92</v>
      </c>
      <c r="E96" s="49"/>
      <c r="F96" s="50">
        <f t="shared" ref="F96:K96" si="47">SUM(F97)</f>
        <v>0</v>
      </c>
      <c r="G96" s="50">
        <f t="shared" si="47"/>
        <v>0</v>
      </c>
      <c r="H96" s="50">
        <f t="shared" si="47"/>
        <v>0</v>
      </c>
      <c r="I96" s="50">
        <f t="shared" si="47"/>
        <v>0</v>
      </c>
      <c r="J96" s="50">
        <f t="shared" si="47"/>
        <v>0</v>
      </c>
      <c r="K96" s="50">
        <f t="shared" si="47"/>
        <v>0</v>
      </c>
    </row>
    <row r="97" spans="1:11" hidden="1" x14ac:dyDescent="0.25">
      <c r="A97" s="39"/>
      <c r="B97" s="52"/>
      <c r="C97" s="46"/>
      <c r="D97" s="53">
        <v>24401</v>
      </c>
      <c r="E97" s="54" t="s">
        <v>92</v>
      </c>
      <c r="F97" s="21"/>
      <c r="G97" s="21"/>
      <c r="H97" s="23">
        <f t="shared" si="41"/>
        <v>0</v>
      </c>
      <c r="I97" s="21"/>
      <c r="J97" s="21"/>
      <c r="K97" s="23">
        <f t="shared" si="42"/>
        <v>0</v>
      </c>
    </row>
    <row r="98" spans="1:11" x14ac:dyDescent="0.25">
      <c r="A98" s="39"/>
      <c r="B98" s="46"/>
      <c r="C98" s="47">
        <v>24500</v>
      </c>
      <c r="D98" s="48" t="s">
        <v>93</v>
      </c>
      <c r="E98" s="49"/>
      <c r="F98" s="50">
        <f t="shared" ref="F98:K98" si="48">SUM(F99)</f>
        <v>2570.88</v>
      </c>
      <c r="G98" s="50">
        <f t="shared" si="48"/>
        <v>0</v>
      </c>
      <c r="H98" s="50">
        <f t="shared" si="48"/>
        <v>2570.88</v>
      </c>
      <c r="I98" s="50">
        <f t="shared" si="48"/>
        <v>0</v>
      </c>
      <c r="J98" s="50">
        <f t="shared" si="48"/>
        <v>0</v>
      </c>
      <c r="K98" s="50">
        <f t="shared" si="48"/>
        <v>2570.88</v>
      </c>
    </row>
    <row r="99" spans="1:11" x14ac:dyDescent="0.25">
      <c r="A99" s="39"/>
      <c r="B99" s="52"/>
      <c r="C99" s="46"/>
      <c r="D99" s="53">
        <v>24501</v>
      </c>
      <c r="E99" s="54" t="s">
        <v>93</v>
      </c>
      <c r="F99" s="21">
        <v>2570.88</v>
      </c>
      <c r="G99" s="21">
        <v>0</v>
      </c>
      <c r="H99" s="23">
        <f t="shared" si="41"/>
        <v>2570.88</v>
      </c>
      <c r="I99" s="21">
        <v>0</v>
      </c>
      <c r="J99" s="21">
        <v>0</v>
      </c>
      <c r="K99" s="23">
        <f t="shared" si="42"/>
        <v>2570.88</v>
      </c>
    </row>
    <row r="100" spans="1:11" x14ac:dyDescent="0.25">
      <c r="A100" s="39"/>
      <c r="B100" s="46"/>
      <c r="C100" s="47">
        <v>24600</v>
      </c>
      <c r="D100" s="48" t="s">
        <v>94</v>
      </c>
      <c r="E100" s="49"/>
      <c r="F100" s="50">
        <f t="shared" ref="F100:K100" si="49">SUM(F101)</f>
        <v>2785.04</v>
      </c>
      <c r="G100" s="50">
        <f t="shared" si="49"/>
        <v>0</v>
      </c>
      <c r="H100" s="50">
        <f t="shared" si="49"/>
        <v>2785.04</v>
      </c>
      <c r="I100" s="50">
        <f t="shared" si="49"/>
        <v>2001.08</v>
      </c>
      <c r="J100" s="50">
        <f t="shared" si="49"/>
        <v>2001.08</v>
      </c>
      <c r="K100" s="50">
        <f t="shared" si="49"/>
        <v>783.96</v>
      </c>
    </row>
    <row r="101" spans="1:11" x14ac:dyDescent="0.25">
      <c r="A101" s="39"/>
      <c r="B101" s="52"/>
      <c r="C101" s="46"/>
      <c r="D101" s="53">
        <v>24601</v>
      </c>
      <c r="E101" s="54" t="s">
        <v>95</v>
      </c>
      <c r="F101" s="21">
        <v>2785.04</v>
      </c>
      <c r="G101" s="21">
        <v>0</v>
      </c>
      <c r="H101" s="23">
        <f t="shared" si="41"/>
        <v>2785.04</v>
      </c>
      <c r="I101" s="21">
        <v>2001.08</v>
      </c>
      <c r="J101" s="21">
        <v>2001.08</v>
      </c>
      <c r="K101" s="23">
        <f t="shared" si="42"/>
        <v>783.96</v>
      </c>
    </row>
    <row r="102" spans="1:11" hidden="1" x14ac:dyDescent="0.25">
      <c r="A102" s="39"/>
      <c r="B102" s="46"/>
      <c r="C102" s="47">
        <v>24700</v>
      </c>
      <c r="D102" s="48" t="s">
        <v>96</v>
      </c>
      <c r="E102" s="49"/>
      <c r="F102" s="50">
        <f t="shared" ref="F102:K102" si="50">SUM(F103)</f>
        <v>0</v>
      </c>
      <c r="G102" s="50">
        <f t="shared" si="50"/>
        <v>0</v>
      </c>
      <c r="H102" s="50">
        <f t="shared" si="50"/>
        <v>0</v>
      </c>
      <c r="I102" s="50">
        <f t="shared" si="50"/>
        <v>0</v>
      </c>
      <c r="J102" s="50">
        <f t="shared" si="50"/>
        <v>0</v>
      </c>
      <c r="K102" s="50">
        <f t="shared" si="50"/>
        <v>0</v>
      </c>
    </row>
    <row r="103" spans="1:11" hidden="1" x14ac:dyDescent="0.25">
      <c r="A103" s="39"/>
      <c r="B103" s="52"/>
      <c r="C103" s="46"/>
      <c r="D103" s="53">
        <v>24701</v>
      </c>
      <c r="E103" s="54" t="s">
        <v>96</v>
      </c>
      <c r="F103" s="21"/>
      <c r="G103" s="21"/>
      <c r="H103" s="23">
        <f t="shared" si="41"/>
        <v>0</v>
      </c>
      <c r="I103" s="21"/>
      <c r="J103" s="21"/>
      <c r="K103" s="23">
        <f t="shared" si="42"/>
        <v>0</v>
      </c>
    </row>
    <row r="104" spans="1:11" hidden="1" x14ac:dyDescent="0.25">
      <c r="A104" s="39"/>
      <c r="B104" s="46"/>
      <c r="C104" s="47">
        <v>24800</v>
      </c>
      <c r="D104" s="48" t="s">
        <v>97</v>
      </c>
      <c r="E104" s="49"/>
      <c r="F104" s="50">
        <f t="shared" ref="F104:K104" si="51">SUM(F105)</f>
        <v>0</v>
      </c>
      <c r="G104" s="50">
        <f t="shared" si="51"/>
        <v>0</v>
      </c>
      <c r="H104" s="50">
        <f t="shared" si="51"/>
        <v>0</v>
      </c>
      <c r="I104" s="50">
        <f t="shared" si="51"/>
        <v>0</v>
      </c>
      <c r="J104" s="50">
        <f t="shared" si="51"/>
        <v>0</v>
      </c>
      <c r="K104" s="50">
        <f t="shared" si="51"/>
        <v>0</v>
      </c>
    </row>
    <row r="105" spans="1:11" hidden="1" x14ac:dyDescent="0.25">
      <c r="A105" s="39"/>
      <c r="B105" s="52"/>
      <c r="C105" s="46"/>
      <c r="D105" s="53">
        <v>24801</v>
      </c>
      <c r="E105" s="54" t="s">
        <v>97</v>
      </c>
      <c r="F105" s="21"/>
      <c r="G105" s="21"/>
      <c r="H105" s="23">
        <f t="shared" si="41"/>
        <v>0</v>
      </c>
      <c r="I105" s="21"/>
      <c r="J105" s="21"/>
      <c r="K105" s="23">
        <f t="shared" si="42"/>
        <v>0</v>
      </c>
    </row>
    <row r="106" spans="1:11" x14ac:dyDescent="0.25">
      <c r="A106" s="39"/>
      <c r="B106" s="46"/>
      <c r="C106" s="47">
        <v>24900</v>
      </c>
      <c r="D106" s="48" t="s">
        <v>98</v>
      </c>
      <c r="E106" s="49"/>
      <c r="F106" s="50">
        <f t="shared" ref="F106:K106" si="52">SUM(F107)</f>
        <v>3856.32</v>
      </c>
      <c r="G106" s="50">
        <f t="shared" si="52"/>
        <v>0</v>
      </c>
      <c r="H106" s="50">
        <f t="shared" si="52"/>
        <v>3856.32</v>
      </c>
      <c r="I106" s="50">
        <f t="shared" si="52"/>
        <v>1541.16</v>
      </c>
      <c r="J106" s="50">
        <f t="shared" si="52"/>
        <v>1541.16</v>
      </c>
      <c r="K106" s="50">
        <f t="shared" si="52"/>
        <v>2315.16</v>
      </c>
    </row>
    <row r="107" spans="1:11" ht="30" x14ac:dyDescent="0.25">
      <c r="A107" s="39"/>
      <c r="B107" s="52"/>
      <c r="C107" s="46"/>
      <c r="D107" s="53">
        <v>24901</v>
      </c>
      <c r="E107" s="54" t="s">
        <v>98</v>
      </c>
      <c r="F107" s="21">
        <v>3856.32</v>
      </c>
      <c r="G107" s="21">
        <v>0</v>
      </c>
      <c r="H107" s="23">
        <f t="shared" si="41"/>
        <v>3856.32</v>
      </c>
      <c r="I107" s="21">
        <v>1541.16</v>
      </c>
      <c r="J107" s="21">
        <v>1541.16</v>
      </c>
      <c r="K107" s="23">
        <f t="shared" si="42"/>
        <v>2315.16</v>
      </c>
    </row>
    <row r="108" spans="1:11" hidden="1" x14ac:dyDescent="0.25">
      <c r="A108" s="39"/>
      <c r="B108" s="40">
        <v>25000</v>
      </c>
      <c r="C108" s="41" t="s">
        <v>99</v>
      </c>
      <c r="D108" s="42"/>
      <c r="E108" s="43"/>
      <c r="F108" s="44">
        <f t="shared" ref="F108:K108" si="53">SUM(F109,F111,F113)</f>
        <v>0</v>
      </c>
      <c r="G108" s="44">
        <f t="shared" si="53"/>
        <v>0</v>
      </c>
      <c r="H108" s="44">
        <f t="shared" si="53"/>
        <v>0</v>
      </c>
      <c r="I108" s="44">
        <f t="shared" si="53"/>
        <v>0</v>
      </c>
      <c r="J108" s="44">
        <f t="shared" si="53"/>
        <v>0</v>
      </c>
      <c r="K108" s="44">
        <f t="shared" si="53"/>
        <v>0</v>
      </c>
    </row>
    <row r="109" spans="1:11" hidden="1" x14ac:dyDescent="0.25">
      <c r="A109" s="39"/>
      <c r="B109" s="46"/>
      <c r="C109" s="47">
        <v>25300</v>
      </c>
      <c r="D109" s="48" t="s">
        <v>100</v>
      </c>
      <c r="E109" s="49"/>
      <c r="F109" s="50">
        <f t="shared" ref="F109:K109" si="54">SUM(F110)</f>
        <v>0</v>
      </c>
      <c r="G109" s="50">
        <f t="shared" si="54"/>
        <v>0</v>
      </c>
      <c r="H109" s="50">
        <f t="shared" si="54"/>
        <v>0</v>
      </c>
      <c r="I109" s="50">
        <f t="shared" si="54"/>
        <v>0</v>
      </c>
      <c r="J109" s="50">
        <f t="shared" si="54"/>
        <v>0</v>
      </c>
      <c r="K109" s="50">
        <f t="shared" si="54"/>
        <v>0</v>
      </c>
    </row>
    <row r="110" spans="1:11" hidden="1" x14ac:dyDescent="0.25">
      <c r="A110" s="39"/>
      <c r="B110" s="52"/>
      <c r="C110" s="46"/>
      <c r="D110" s="53">
        <v>25301</v>
      </c>
      <c r="E110" s="54" t="s">
        <v>100</v>
      </c>
      <c r="F110" s="21"/>
      <c r="G110" s="21"/>
      <c r="H110" s="23">
        <f t="shared" si="41"/>
        <v>0</v>
      </c>
      <c r="I110" s="21"/>
      <c r="J110" s="21"/>
      <c r="K110" s="23">
        <f t="shared" si="42"/>
        <v>0</v>
      </c>
    </row>
    <row r="111" spans="1:11" hidden="1" x14ac:dyDescent="0.25">
      <c r="A111" s="39"/>
      <c r="B111" s="46"/>
      <c r="C111" s="47">
        <v>25400</v>
      </c>
      <c r="D111" s="48" t="s">
        <v>101</v>
      </c>
      <c r="E111" s="49"/>
      <c r="F111" s="50">
        <f t="shared" ref="F111:K111" si="55">SUM(F112)</f>
        <v>0</v>
      </c>
      <c r="G111" s="50">
        <f t="shared" si="55"/>
        <v>0</v>
      </c>
      <c r="H111" s="50">
        <f t="shared" si="55"/>
        <v>0</v>
      </c>
      <c r="I111" s="50">
        <f t="shared" si="55"/>
        <v>0</v>
      </c>
      <c r="J111" s="50">
        <f t="shared" si="55"/>
        <v>0</v>
      </c>
      <c r="K111" s="50">
        <f t="shared" si="55"/>
        <v>0</v>
      </c>
    </row>
    <row r="112" spans="1:11" ht="30" hidden="1" x14ac:dyDescent="0.25">
      <c r="A112" s="39"/>
      <c r="B112" s="52"/>
      <c r="C112" s="46"/>
      <c r="D112" s="53">
        <v>25401</v>
      </c>
      <c r="E112" s="54" t="s">
        <v>101</v>
      </c>
      <c r="F112" s="21"/>
      <c r="G112" s="21"/>
      <c r="H112" s="23">
        <f t="shared" si="41"/>
        <v>0</v>
      </c>
      <c r="I112" s="21"/>
      <c r="J112" s="21"/>
      <c r="K112" s="23">
        <f t="shared" si="42"/>
        <v>0</v>
      </c>
    </row>
    <row r="113" spans="1:11" hidden="1" x14ac:dyDescent="0.25">
      <c r="A113" s="39"/>
      <c r="B113" s="46"/>
      <c r="C113" s="47">
        <v>25500</v>
      </c>
      <c r="D113" s="48" t="s">
        <v>102</v>
      </c>
      <c r="E113" s="49"/>
      <c r="F113" s="50">
        <f t="shared" ref="F113:K113" si="56">SUM(F114)</f>
        <v>0</v>
      </c>
      <c r="G113" s="50">
        <f t="shared" si="56"/>
        <v>0</v>
      </c>
      <c r="H113" s="50">
        <f t="shared" si="56"/>
        <v>0</v>
      </c>
      <c r="I113" s="50">
        <f t="shared" si="56"/>
        <v>0</v>
      </c>
      <c r="J113" s="50">
        <f t="shared" si="56"/>
        <v>0</v>
      </c>
      <c r="K113" s="50">
        <f t="shared" si="56"/>
        <v>0</v>
      </c>
    </row>
    <row r="114" spans="1:11" ht="30" hidden="1" x14ac:dyDescent="0.25">
      <c r="A114" s="39"/>
      <c r="B114" s="52"/>
      <c r="C114" s="46"/>
      <c r="D114" s="53">
        <v>25501</v>
      </c>
      <c r="E114" s="54" t="s">
        <v>102</v>
      </c>
      <c r="F114" s="21"/>
      <c r="G114" s="21"/>
      <c r="H114" s="23">
        <f t="shared" si="41"/>
        <v>0</v>
      </c>
      <c r="I114" s="21"/>
      <c r="J114" s="21"/>
      <c r="K114" s="23">
        <f t="shared" si="42"/>
        <v>0</v>
      </c>
    </row>
    <row r="115" spans="1:11" x14ac:dyDescent="0.25">
      <c r="A115" s="39"/>
      <c r="B115" s="40">
        <v>26000</v>
      </c>
      <c r="C115" s="41" t="s">
        <v>103</v>
      </c>
      <c r="D115" s="42"/>
      <c r="E115" s="43"/>
      <c r="F115" s="44">
        <f t="shared" ref="F115:K115" si="57">SUM(F116)</f>
        <v>110785.5</v>
      </c>
      <c r="G115" s="44">
        <f t="shared" si="57"/>
        <v>0</v>
      </c>
      <c r="H115" s="44">
        <f t="shared" si="57"/>
        <v>110785.5</v>
      </c>
      <c r="I115" s="44">
        <f t="shared" si="57"/>
        <v>0</v>
      </c>
      <c r="J115" s="44">
        <f t="shared" si="57"/>
        <v>0</v>
      </c>
      <c r="K115" s="44">
        <f t="shared" si="57"/>
        <v>110785.5</v>
      </c>
    </row>
    <row r="116" spans="1:11" x14ac:dyDescent="0.25">
      <c r="A116" s="39"/>
      <c r="B116" s="46"/>
      <c r="C116" s="47">
        <v>26100</v>
      </c>
      <c r="D116" s="48" t="s">
        <v>103</v>
      </c>
      <c r="E116" s="49"/>
      <c r="F116" s="50">
        <f t="shared" ref="F116:K116" si="58">SUM(F117:F118)</f>
        <v>110785.5</v>
      </c>
      <c r="G116" s="50">
        <f t="shared" si="58"/>
        <v>0</v>
      </c>
      <c r="H116" s="50">
        <f t="shared" si="58"/>
        <v>110785.5</v>
      </c>
      <c r="I116" s="50">
        <f t="shared" si="58"/>
        <v>0</v>
      </c>
      <c r="J116" s="50">
        <f t="shared" si="58"/>
        <v>0</v>
      </c>
      <c r="K116" s="50">
        <f t="shared" si="58"/>
        <v>110785.5</v>
      </c>
    </row>
    <row r="117" spans="1:11" x14ac:dyDescent="0.25">
      <c r="A117" s="39"/>
      <c r="B117" s="52"/>
      <c r="C117" s="46"/>
      <c r="D117" s="53">
        <v>26101</v>
      </c>
      <c r="E117" s="54" t="s">
        <v>104</v>
      </c>
      <c r="F117" s="21">
        <v>110785.5</v>
      </c>
      <c r="G117" s="21">
        <v>0</v>
      </c>
      <c r="H117" s="23">
        <f t="shared" si="41"/>
        <v>110785.5</v>
      </c>
      <c r="I117" s="21">
        <v>0</v>
      </c>
      <c r="J117" s="21">
        <v>0</v>
      </c>
      <c r="K117" s="23">
        <f t="shared" si="42"/>
        <v>110785.5</v>
      </c>
    </row>
    <row r="118" spans="1:11" ht="15" hidden="1" customHeight="1" x14ac:dyDescent="0.25">
      <c r="A118" s="39"/>
      <c r="B118" s="52"/>
      <c r="C118" s="46"/>
      <c r="D118" s="53">
        <v>26102</v>
      </c>
      <c r="E118" s="54" t="s">
        <v>105</v>
      </c>
      <c r="F118" s="21"/>
      <c r="G118" s="21"/>
      <c r="H118" s="23">
        <f t="shared" si="41"/>
        <v>0</v>
      </c>
      <c r="I118" s="21"/>
      <c r="J118" s="21"/>
      <c r="K118" s="23">
        <f t="shared" si="42"/>
        <v>0</v>
      </c>
    </row>
    <row r="119" spans="1:11" hidden="1" x14ac:dyDescent="0.25">
      <c r="A119" s="39"/>
      <c r="B119" s="40">
        <v>27000</v>
      </c>
      <c r="C119" s="41" t="s">
        <v>106</v>
      </c>
      <c r="D119" s="42"/>
      <c r="E119" s="43"/>
      <c r="F119" s="44">
        <f>SUM(F120,F123,F125)</f>
        <v>0</v>
      </c>
      <c r="G119" s="44">
        <f t="shared" ref="G119:K119" si="59">SUM(G120,G123,G125)</f>
        <v>0</v>
      </c>
      <c r="H119" s="44">
        <f t="shared" si="59"/>
        <v>0</v>
      </c>
      <c r="I119" s="44">
        <f t="shared" si="59"/>
        <v>0</v>
      </c>
      <c r="J119" s="44">
        <f t="shared" si="59"/>
        <v>0</v>
      </c>
      <c r="K119" s="44">
        <f t="shared" si="59"/>
        <v>0</v>
      </c>
    </row>
    <row r="120" spans="1:11" hidden="1" x14ac:dyDescent="0.25">
      <c r="A120" s="39"/>
      <c r="B120" s="46"/>
      <c r="C120" s="47">
        <v>27100</v>
      </c>
      <c r="D120" s="48" t="s">
        <v>107</v>
      </c>
      <c r="E120" s="49"/>
      <c r="F120" s="50">
        <f t="shared" ref="F120:K120" si="60">SUM(F121:F122)</f>
        <v>0</v>
      </c>
      <c r="G120" s="50">
        <f t="shared" si="60"/>
        <v>0</v>
      </c>
      <c r="H120" s="50">
        <f t="shared" si="60"/>
        <v>0</v>
      </c>
      <c r="I120" s="50">
        <f t="shared" si="60"/>
        <v>0</v>
      </c>
      <c r="J120" s="50">
        <f t="shared" si="60"/>
        <v>0</v>
      </c>
      <c r="K120" s="50">
        <f t="shared" si="60"/>
        <v>0</v>
      </c>
    </row>
    <row r="121" spans="1:11" hidden="1" x14ac:dyDescent="0.25">
      <c r="A121" s="39"/>
      <c r="B121" s="52"/>
      <c r="C121" s="46"/>
      <c r="D121" s="53">
        <v>27101</v>
      </c>
      <c r="E121" s="54" t="s">
        <v>107</v>
      </c>
      <c r="F121" s="21"/>
      <c r="G121" s="21"/>
      <c r="H121" s="23">
        <f t="shared" si="41"/>
        <v>0</v>
      </c>
      <c r="I121" s="21"/>
      <c r="J121" s="21"/>
      <c r="K121" s="23">
        <f t="shared" si="42"/>
        <v>0</v>
      </c>
    </row>
    <row r="122" spans="1:11" ht="30" hidden="1" x14ac:dyDescent="0.25">
      <c r="A122" s="39"/>
      <c r="B122" s="52"/>
      <c r="C122" s="46"/>
      <c r="D122" s="53">
        <v>27102</v>
      </c>
      <c r="E122" s="64" t="s">
        <v>108</v>
      </c>
      <c r="F122" s="21"/>
      <c r="G122" s="21"/>
      <c r="H122" s="23">
        <f t="shared" si="41"/>
        <v>0</v>
      </c>
      <c r="I122" s="21"/>
      <c r="J122" s="21"/>
      <c r="K122" s="23">
        <f t="shared" si="42"/>
        <v>0</v>
      </c>
    </row>
    <row r="123" spans="1:11" hidden="1" x14ac:dyDescent="0.25">
      <c r="A123" s="39"/>
      <c r="B123" s="46"/>
      <c r="C123" s="47">
        <v>27200</v>
      </c>
      <c r="D123" s="48" t="s">
        <v>109</v>
      </c>
      <c r="E123" s="49"/>
      <c r="F123" s="50">
        <f>SUM(F124)</f>
        <v>0</v>
      </c>
      <c r="G123" s="50">
        <f t="shared" ref="G123:K123" si="61">SUM(G124)</f>
        <v>0</v>
      </c>
      <c r="H123" s="50">
        <f t="shared" si="61"/>
        <v>0</v>
      </c>
      <c r="I123" s="50">
        <f t="shared" si="61"/>
        <v>0</v>
      </c>
      <c r="J123" s="50">
        <f t="shared" si="61"/>
        <v>0</v>
      </c>
      <c r="K123" s="50">
        <f t="shared" si="61"/>
        <v>0</v>
      </c>
    </row>
    <row r="124" spans="1:11" hidden="1" x14ac:dyDescent="0.25">
      <c r="A124" s="39"/>
      <c r="B124" s="52"/>
      <c r="C124" s="46"/>
      <c r="D124" s="63">
        <v>27201</v>
      </c>
      <c r="E124" s="64"/>
      <c r="F124" s="21"/>
      <c r="G124" s="21"/>
      <c r="H124" s="23">
        <f t="shared" si="41"/>
        <v>0</v>
      </c>
      <c r="I124" s="21"/>
      <c r="J124" s="21"/>
      <c r="K124" s="23">
        <f t="shared" si="42"/>
        <v>0</v>
      </c>
    </row>
    <row r="125" spans="1:11" hidden="1" x14ac:dyDescent="0.25">
      <c r="A125" s="39"/>
      <c r="B125" s="46"/>
      <c r="C125" s="47">
        <v>27300</v>
      </c>
      <c r="D125" s="48" t="s">
        <v>110</v>
      </c>
      <c r="E125" s="49"/>
      <c r="F125" s="50">
        <f t="shared" ref="F125:K125" si="62">SUM(F126)</f>
        <v>0</v>
      </c>
      <c r="G125" s="50">
        <f t="shared" si="62"/>
        <v>0</v>
      </c>
      <c r="H125" s="50">
        <f t="shared" si="62"/>
        <v>0</v>
      </c>
      <c r="I125" s="50">
        <f t="shared" si="62"/>
        <v>0</v>
      </c>
      <c r="J125" s="50">
        <f t="shared" si="62"/>
        <v>0</v>
      </c>
      <c r="K125" s="50">
        <f t="shared" si="62"/>
        <v>0</v>
      </c>
    </row>
    <row r="126" spans="1:11" hidden="1" x14ac:dyDescent="0.25">
      <c r="A126" s="39"/>
      <c r="B126" s="52"/>
      <c r="C126" s="46"/>
      <c r="D126" s="53">
        <v>27301</v>
      </c>
      <c r="E126" s="54" t="s">
        <v>110</v>
      </c>
      <c r="F126" s="21"/>
      <c r="G126" s="21"/>
      <c r="H126" s="23">
        <f t="shared" si="41"/>
        <v>0</v>
      </c>
      <c r="I126" s="21"/>
      <c r="J126" s="21"/>
      <c r="K126" s="23">
        <f t="shared" si="42"/>
        <v>0</v>
      </c>
    </row>
    <row r="127" spans="1:11" x14ac:dyDescent="0.25">
      <c r="A127" s="39"/>
      <c r="B127" s="40">
        <v>29000</v>
      </c>
      <c r="C127" s="41" t="s">
        <v>111</v>
      </c>
      <c r="D127" s="42"/>
      <c r="E127" s="43"/>
      <c r="F127" s="44">
        <f t="shared" ref="F127:K127" si="63">SUM(F128,F130,F132,F135,F137,F139)</f>
        <v>16473.599999999999</v>
      </c>
      <c r="G127" s="44">
        <f t="shared" si="63"/>
        <v>0</v>
      </c>
      <c r="H127" s="44">
        <f t="shared" si="63"/>
        <v>16473.599999999999</v>
      </c>
      <c r="I127" s="44">
        <f t="shared" si="63"/>
        <v>1676.99</v>
      </c>
      <c r="J127" s="44">
        <f t="shared" si="63"/>
        <v>67.989999999999995</v>
      </c>
      <c r="K127" s="44">
        <f t="shared" si="63"/>
        <v>14796.609999999999</v>
      </c>
    </row>
    <row r="128" spans="1:11" x14ac:dyDescent="0.25">
      <c r="A128" s="39"/>
      <c r="B128" s="46"/>
      <c r="C128" s="47">
        <v>29100</v>
      </c>
      <c r="D128" s="48" t="s">
        <v>112</v>
      </c>
      <c r="E128" s="49"/>
      <c r="F128" s="50">
        <f t="shared" ref="F128:K128" si="64">SUM(F129)</f>
        <v>5491.2</v>
      </c>
      <c r="G128" s="50">
        <f t="shared" si="64"/>
        <v>0</v>
      </c>
      <c r="H128" s="50">
        <f t="shared" si="64"/>
        <v>5491.2</v>
      </c>
      <c r="I128" s="50">
        <f t="shared" si="64"/>
        <v>1676.99</v>
      </c>
      <c r="J128" s="50">
        <f t="shared" si="64"/>
        <v>67.989999999999995</v>
      </c>
      <c r="K128" s="50">
        <f t="shared" si="64"/>
        <v>3814.21</v>
      </c>
    </row>
    <row r="129" spans="1:11" x14ac:dyDescent="0.25">
      <c r="A129" s="39"/>
      <c r="B129" s="52"/>
      <c r="C129" s="46"/>
      <c r="D129" s="53">
        <v>29101</v>
      </c>
      <c r="E129" s="54" t="s">
        <v>113</v>
      </c>
      <c r="F129" s="21">
        <v>5491.2</v>
      </c>
      <c r="G129" s="21">
        <v>0</v>
      </c>
      <c r="H129" s="23">
        <f t="shared" si="41"/>
        <v>5491.2</v>
      </c>
      <c r="I129" s="21">
        <v>1676.99</v>
      </c>
      <c r="J129" s="21">
        <v>67.989999999999995</v>
      </c>
      <c r="K129" s="23">
        <f t="shared" si="42"/>
        <v>3814.21</v>
      </c>
    </row>
    <row r="130" spans="1:11" x14ac:dyDescent="0.25">
      <c r="A130" s="39"/>
      <c r="B130" s="46"/>
      <c r="C130" s="47">
        <v>29200</v>
      </c>
      <c r="D130" s="48" t="s">
        <v>114</v>
      </c>
      <c r="E130" s="49"/>
      <c r="F130" s="50">
        <f t="shared" ref="F130:K130" si="65">SUM(F131)</f>
        <v>2745.6</v>
      </c>
      <c r="G130" s="50">
        <f t="shared" si="65"/>
        <v>0</v>
      </c>
      <c r="H130" s="50">
        <f t="shared" si="65"/>
        <v>2745.6</v>
      </c>
      <c r="I130" s="50">
        <f t="shared" si="65"/>
        <v>0</v>
      </c>
      <c r="J130" s="50">
        <f t="shared" si="65"/>
        <v>0</v>
      </c>
      <c r="K130" s="50">
        <f t="shared" si="65"/>
        <v>2745.6</v>
      </c>
    </row>
    <row r="131" spans="1:11" ht="30" x14ac:dyDescent="0.25">
      <c r="A131" s="39"/>
      <c r="B131" s="52"/>
      <c r="C131" s="46"/>
      <c r="D131" s="53">
        <v>29201</v>
      </c>
      <c r="E131" s="54" t="s">
        <v>114</v>
      </c>
      <c r="F131" s="21">
        <v>2745.6</v>
      </c>
      <c r="G131" s="21">
        <v>0</v>
      </c>
      <c r="H131" s="23">
        <f t="shared" si="41"/>
        <v>2745.6</v>
      </c>
      <c r="I131" s="21">
        <v>0</v>
      </c>
      <c r="J131" s="21">
        <v>0</v>
      </c>
      <c r="K131" s="23">
        <f t="shared" si="42"/>
        <v>2745.6</v>
      </c>
    </row>
    <row r="132" spans="1:11" x14ac:dyDescent="0.25">
      <c r="A132" s="39"/>
      <c r="B132" s="46"/>
      <c r="C132" s="47">
        <v>29300</v>
      </c>
      <c r="D132" s="48" t="s">
        <v>115</v>
      </c>
      <c r="E132" s="49"/>
      <c r="F132" s="50">
        <f t="shared" ref="F132:K132" si="66">SUM(F133:F134)</f>
        <v>8236.7999999999993</v>
      </c>
      <c r="G132" s="50">
        <f t="shared" si="66"/>
        <v>0</v>
      </c>
      <c r="H132" s="50">
        <f t="shared" si="66"/>
        <v>8236.7999999999993</v>
      </c>
      <c r="I132" s="50">
        <f t="shared" si="66"/>
        <v>0</v>
      </c>
      <c r="J132" s="50">
        <f t="shared" si="66"/>
        <v>0</v>
      </c>
      <c r="K132" s="50">
        <f t="shared" si="66"/>
        <v>8236.7999999999993</v>
      </c>
    </row>
    <row r="133" spans="1:11" ht="30" x14ac:dyDescent="0.25">
      <c r="A133" s="39"/>
      <c r="B133" s="52"/>
      <c r="C133" s="46"/>
      <c r="D133" s="53">
        <v>29301</v>
      </c>
      <c r="E133" s="54" t="s">
        <v>116</v>
      </c>
      <c r="F133" s="21">
        <v>8236.7999999999993</v>
      </c>
      <c r="G133" s="21">
        <v>0</v>
      </c>
      <c r="H133" s="23">
        <f t="shared" si="41"/>
        <v>8236.7999999999993</v>
      </c>
      <c r="I133" s="21">
        <v>0</v>
      </c>
      <c r="J133" s="21">
        <v>0</v>
      </c>
      <c r="K133" s="23">
        <f t="shared" si="42"/>
        <v>8236.7999999999993</v>
      </c>
    </row>
    <row r="134" spans="1:11" ht="30" hidden="1" x14ac:dyDescent="0.25">
      <c r="A134" s="39"/>
      <c r="B134" s="52"/>
      <c r="C134" s="46"/>
      <c r="D134" s="53">
        <v>29302</v>
      </c>
      <c r="E134" s="54" t="s">
        <v>117</v>
      </c>
      <c r="F134" s="21"/>
      <c r="G134" s="21"/>
      <c r="H134" s="23">
        <f t="shared" si="41"/>
        <v>0</v>
      </c>
      <c r="I134" s="21"/>
      <c r="J134" s="21"/>
      <c r="K134" s="23">
        <f t="shared" si="42"/>
        <v>0</v>
      </c>
    </row>
    <row r="135" spans="1:11" hidden="1" x14ac:dyDescent="0.25">
      <c r="A135" s="39"/>
      <c r="B135" s="46"/>
      <c r="C135" s="47">
        <v>29400</v>
      </c>
      <c r="D135" s="48" t="s">
        <v>118</v>
      </c>
      <c r="E135" s="49"/>
      <c r="F135" s="50">
        <f t="shared" ref="F135:K135" si="67">SUM(F136)</f>
        <v>0</v>
      </c>
      <c r="G135" s="50">
        <f t="shared" si="67"/>
        <v>0</v>
      </c>
      <c r="H135" s="50">
        <f t="shared" si="67"/>
        <v>0</v>
      </c>
      <c r="I135" s="50">
        <f t="shared" si="67"/>
        <v>0</v>
      </c>
      <c r="J135" s="50">
        <f t="shared" si="67"/>
        <v>0</v>
      </c>
      <c r="K135" s="50">
        <f t="shared" si="67"/>
        <v>0</v>
      </c>
    </row>
    <row r="136" spans="1:11" ht="45" hidden="1" x14ac:dyDescent="0.25">
      <c r="A136" s="39"/>
      <c r="B136" s="52"/>
      <c r="C136" s="46"/>
      <c r="D136" s="53">
        <v>29401</v>
      </c>
      <c r="E136" s="54" t="s">
        <v>118</v>
      </c>
      <c r="F136" s="21"/>
      <c r="G136" s="21"/>
      <c r="H136" s="23">
        <f t="shared" si="41"/>
        <v>0</v>
      </c>
      <c r="I136" s="21"/>
      <c r="J136" s="21">
        <v>0</v>
      </c>
      <c r="K136" s="23">
        <f t="shared" si="42"/>
        <v>0</v>
      </c>
    </row>
    <row r="137" spans="1:11" hidden="1" x14ac:dyDescent="0.25">
      <c r="A137" s="39"/>
      <c r="B137" s="46"/>
      <c r="C137" s="47">
        <v>29600</v>
      </c>
      <c r="D137" s="48" t="s">
        <v>119</v>
      </c>
      <c r="E137" s="49"/>
      <c r="F137" s="50">
        <f t="shared" ref="F137:K137" si="68">SUM(F138)</f>
        <v>0</v>
      </c>
      <c r="G137" s="50">
        <f t="shared" si="68"/>
        <v>0</v>
      </c>
      <c r="H137" s="50">
        <f t="shared" si="68"/>
        <v>0</v>
      </c>
      <c r="I137" s="50">
        <f t="shared" si="68"/>
        <v>0</v>
      </c>
      <c r="J137" s="50">
        <f t="shared" si="68"/>
        <v>0</v>
      </c>
      <c r="K137" s="50">
        <f t="shared" si="68"/>
        <v>0</v>
      </c>
    </row>
    <row r="138" spans="1:11" ht="30" hidden="1" x14ac:dyDescent="0.25">
      <c r="A138" s="39"/>
      <c r="B138" s="52"/>
      <c r="C138" s="46"/>
      <c r="D138" s="53">
        <v>29601</v>
      </c>
      <c r="E138" s="54" t="s">
        <v>119</v>
      </c>
      <c r="F138" s="21"/>
      <c r="G138" s="21"/>
      <c r="H138" s="23">
        <f t="shared" si="41"/>
        <v>0</v>
      </c>
      <c r="I138" s="21"/>
      <c r="J138" s="21"/>
      <c r="K138" s="23">
        <f t="shared" si="42"/>
        <v>0</v>
      </c>
    </row>
    <row r="139" spans="1:11" hidden="1" x14ac:dyDescent="0.25">
      <c r="A139" s="39"/>
      <c r="B139" s="46"/>
      <c r="C139" s="47">
        <v>29800</v>
      </c>
      <c r="D139" s="48" t="s">
        <v>120</v>
      </c>
      <c r="E139" s="49"/>
      <c r="F139" s="50">
        <f t="shared" ref="F139:K139" si="69">SUM(F140:F141)</f>
        <v>0</v>
      </c>
      <c r="G139" s="50">
        <f t="shared" si="69"/>
        <v>0</v>
      </c>
      <c r="H139" s="50">
        <f t="shared" si="69"/>
        <v>0</v>
      </c>
      <c r="I139" s="50">
        <f t="shared" si="69"/>
        <v>0</v>
      </c>
      <c r="J139" s="50">
        <f t="shared" si="69"/>
        <v>0</v>
      </c>
      <c r="K139" s="50">
        <f t="shared" si="69"/>
        <v>0</v>
      </c>
    </row>
    <row r="140" spans="1:11" ht="45" hidden="1" x14ac:dyDescent="0.25">
      <c r="A140" s="39"/>
      <c r="B140" s="52"/>
      <c r="C140" s="46"/>
      <c r="D140" s="53">
        <v>29804</v>
      </c>
      <c r="E140" s="54" t="s">
        <v>121</v>
      </c>
      <c r="F140" s="21"/>
      <c r="G140" s="21"/>
      <c r="H140" s="23">
        <f t="shared" si="41"/>
        <v>0</v>
      </c>
      <c r="I140" s="21"/>
      <c r="J140" s="21"/>
      <c r="K140" s="23">
        <f t="shared" si="42"/>
        <v>0</v>
      </c>
    </row>
    <row r="141" spans="1:11" ht="45" hidden="1" x14ac:dyDescent="0.25">
      <c r="A141" s="39"/>
      <c r="B141" s="52"/>
      <c r="C141" s="46"/>
      <c r="D141" s="53">
        <v>29805</v>
      </c>
      <c r="E141" s="54" t="s">
        <v>122</v>
      </c>
      <c r="F141" s="21"/>
      <c r="G141" s="21"/>
      <c r="H141" s="23">
        <f t="shared" si="41"/>
        <v>0</v>
      </c>
      <c r="I141" s="21"/>
      <c r="J141" s="21"/>
      <c r="K141" s="23">
        <f t="shared" si="42"/>
        <v>0</v>
      </c>
    </row>
    <row r="142" spans="1:11" x14ac:dyDescent="0.25">
      <c r="A142" s="39"/>
      <c r="B142" s="52"/>
      <c r="C142" s="46"/>
      <c r="D142" s="53"/>
      <c r="E142" s="54"/>
      <c r="F142" s="21"/>
      <c r="G142" s="21"/>
      <c r="H142" s="23"/>
      <c r="I142" s="21">
        <f>I143-'[1]Sheet (3)'!$F$49</f>
        <v>0</v>
      </c>
      <c r="J142" s="21"/>
      <c r="K142" s="23"/>
    </row>
    <row r="143" spans="1:11" x14ac:dyDescent="0.25">
      <c r="A143" s="35">
        <v>30000</v>
      </c>
      <c r="B143" s="36" t="s">
        <v>123</v>
      </c>
      <c r="C143" s="37"/>
      <c r="D143" s="37"/>
      <c r="E143" s="38"/>
      <c r="F143" s="23">
        <f t="shared" ref="F143:K143" si="70">SUM(F144,F159,F168,F183,F193,F216,F219,F234,F238)</f>
        <v>9651597.9800000004</v>
      </c>
      <c r="G143" s="23">
        <f t="shared" si="70"/>
        <v>0</v>
      </c>
      <c r="H143" s="23">
        <f t="shared" si="70"/>
        <v>9651597.9800000004</v>
      </c>
      <c r="I143" s="23">
        <f t="shared" si="70"/>
        <v>7469168.7499999991</v>
      </c>
      <c r="J143" s="23">
        <f t="shared" si="70"/>
        <v>6672247.1999999993</v>
      </c>
      <c r="K143" s="23">
        <f t="shared" si="70"/>
        <v>2182429.2300000004</v>
      </c>
    </row>
    <row r="144" spans="1:11" x14ac:dyDescent="0.25">
      <c r="A144" s="39"/>
      <c r="B144" s="40">
        <v>31000</v>
      </c>
      <c r="C144" s="41" t="s">
        <v>124</v>
      </c>
      <c r="D144" s="42"/>
      <c r="E144" s="43"/>
      <c r="F144" s="44">
        <f t="shared" ref="F144:K144" si="71">SUM(F145,F147,F149,F151,F153,F155,F157)</f>
        <v>194442.52</v>
      </c>
      <c r="G144" s="44">
        <f t="shared" si="71"/>
        <v>29959.99</v>
      </c>
      <c r="H144" s="44">
        <f t="shared" si="71"/>
        <v>224402.50999999998</v>
      </c>
      <c r="I144" s="44">
        <f t="shared" si="71"/>
        <v>191359</v>
      </c>
      <c r="J144" s="44">
        <f t="shared" si="71"/>
        <v>138595</v>
      </c>
      <c r="K144" s="44">
        <f t="shared" si="71"/>
        <v>33043.50999999998</v>
      </c>
    </row>
    <row r="145" spans="1:12" x14ac:dyDescent="0.25">
      <c r="A145" s="39"/>
      <c r="B145" s="46"/>
      <c r="C145" s="47">
        <v>31100</v>
      </c>
      <c r="D145" s="48" t="s">
        <v>125</v>
      </c>
      <c r="E145" s="49"/>
      <c r="F145" s="50">
        <f t="shared" ref="F145:K145" si="72">SUM(F146)</f>
        <v>166399.96</v>
      </c>
      <c r="G145" s="50">
        <f t="shared" si="72"/>
        <v>29959.99</v>
      </c>
      <c r="H145" s="50">
        <f t="shared" si="72"/>
        <v>196359.94999999998</v>
      </c>
      <c r="I145" s="50">
        <f t="shared" si="72"/>
        <v>191359</v>
      </c>
      <c r="J145" s="50">
        <f t="shared" si="72"/>
        <v>138595</v>
      </c>
      <c r="K145" s="50">
        <f t="shared" si="72"/>
        <v>5000.9499999999825</v>
      </c>
    </row>
    <row r="146" spans="1:12" x14ac:dyDescent="0.25">
      <c r="A146" s="39"/>
      <c r="B146" s="52"/>
      <c r="C146" s="46"/>
      <c r="D146" s="53">
        <v>31101</v>
      </c>
      <c r="E146" s="54" t="s">
        <v>126</v>
      </c>
      <c r="F146" s="21">
        <v>166399.96</v>
      </c>
      <c r="G146" s="21">
        <v>29959.99</v>
      </c>
      <c r="H146" s="23">
        <f t="shared" si="41"/>
        <v>196359.94999999998</v>
      </c>
      <c r="I146" s="21">
        <v>191359</v>
      </c>
      <c r="J146" s="21">
        <v>138595</v>
      </c>
      <c r="K146" s="23">
        <f t="shared" si="42"/>
        <v>5000.9499999999825</v>
      </c>
      <c r="L146" s="55"/>
    </row>
    <row r="147" spans="1:12" hidden="1" x14ac:dyDescent="0.25">
      <c r="A147" s="39"/>
      <c r="B147" s="46"/>
      <c r="C147" s="47">
        <v>31300</v>
      </c>
      <c r="D147" s="48" t="s">
        <v>127</v>
      </c>
      <c r="E147" s="49"/>
      <c r="F147" s="50">
        <f t="shared" ref="F147:K147" si="73">SUM(F148)</f>
        <v>0</v>
      </c>
      <c r="G147" s="50">
        <f t="shared" si="73"/>
        <v>0</v>
      </c>
      <c r="H147" s="50">
        <f t="shared" si="73"/>
        <v>0</v>
      </c>
      <c r="I147" s="50">
        <f t="shared" si="73"/>
        <v>0</v>
      </c>
      <c r="J147" s="50">
        <f t="shared" si="73"/>
        <v>0</v>
      </c>
      <c r="K147" s="50">
        <f t="shared" si="73"/>
        <v>0</v>
      </c>
    </row>
    <row r="148" spans="1:12" hidden="1" x14ac:dyDescent="0.25">
      <c r="A148" s="39"/>
      <c r="B148" s="52"/>
      <c r="C148" s="46"/>
      <c r="D148" s="53">
        <v>31301</v>
      </c>
      <c r="E148" s="54" t="s">
        <v>128</v>
      </c>
      <c r="F148" s="21"/>
      <c r="G148" s="21"/>
      <c r="H148" s="23">
        <f t="shared" si="41"/>
        <v>0</v>
      </c>
      <c r="I148" s="21"/>
      <c r="J148" s="21"/>
      <c r="K148" s="23">
        <f t="shared" si="42"/>
        <v>0</v>
      </c>
    </row>
    <row r="149" spans="1:12" x14ac:dyDescent="0.25">
      <c r="A149" s="39"/>
      <c r="B149" s="46"/>
      <c r="C149" s="47">
        <v>31400</v>
      </c>
      <c r="D149" s="48" t="s">
        <v>129</v>
      </c>
      <c r="E149" s="49"/>
      <c r="F149" s="50">
        <f t="shared" ref="F149:K149" si="74">SUM(F150)</f>
        <v>3120</v>
      </c>
      <c r="G149" s="50">
        <f t="shared" si="74"/>
        <v>0</v>
      </c>
      <c r="H149" s="50">
        <f t="shared" si="74"/>
        <v>3120</v>
      </c>
      <c r="I149" s="50">
        <f t="shared" si="74"/>
        <v>0</v>
      </c>
      <c r="J149" s="50">
        <f t="shared" si="74"/>
        <v>0</v>
      </c>
      <c r="K149" s="50">
        <f t="shared" si="74"/>
        <v>3120</v>
      </c>
    </row>
    <row r="150" spans="1:12" x14ac:dyDescent="0.25">
      <c r="A150" s="39"/>
      <c r="B150" s="52"/>
      <c r="C150" s="46"/>
      <c r="D150" s="53">
        <v>31401</v>
      </c>
      <c r="E150" s="54" t="s">
        <v>130</v>
      </c>
      <c r="F150" s="21">
        <v>3120</v>
      </c>
      <c r="G150" s="21">
        <v>0</v>
      </c>
      <c r="H150" s="23">
        <f t="shared" ref="H150:H215" si="75">F150+G150</f>
        <v>3120</v>
      </c>
      <c r="I150" s="21">
        <v>0</v>
      </c>
      <c r="J150" s="21">
        <v>0</v>
      </c>
      <c r="K150" s="23">
        <f t="shared" ref="K150:K215" si="76">H150-I150</f>
        <v>3120</v>
      </c>
    </row>
    <row r="151" spans="1:12" x14ac:dyDescent="0.25">
      <c r="A151" s="39"/>
      <c r="B151" s="46"/>
      <c r="C151" s="47">
        <v>31500</v>
      </c>
      <c r="D151" s="48" t="s">
        <v>131</v>
      </c>
      <c r="E151" s="49"/>
      <c r="F151" s="50">
        <f t="shared" ref="F151:K151" si="77">SUM(F152)</f>
        <v>24922.560000000001</v>
      </c>
      <c r="G151" s="50">
        <f t="shared" si="77"/>
        <v>0</v>
      </c>
      <c r="H151" s="50">
        <f t="shared" si="77"/>
        <v>24922.560000000001</v>
      </c>
      <c r="I151" s="50">
        <f t="shared" si="77"/>
        <v>0</v>
      </c>
      <c r="J151" s="50">
        <f t="shared" si="77"/>
        <v>0</v>
      </c>
      <c r="K151" s="50">
        <f t="shared" si="77"/>
        <v>24922.560000000001</v>
      </c>
    </row>
    <row r="152" spans="1:12" x14ac:dyDescent="0.25">
      <c r="A152" s="39"/>
      <c r="B152" s="52"/>
      <c r="C152" s="46"/>
      <c r="D152" s="53">
        <v>31501</v>
      </c>
      <c r="E152" s="54" t="s">
        <v>132</v>
      </c>
      <c r="F152" s="21">
        <v>24922.560000000001</v>
      </c>
      <c r="G152" s="21">
        <v>0</v>
      </c>
      <c r="H152" s="23">
        <f t="shared" si="75"/>
        <v>24922.560000000001</v>
      </c>
      <c r="I152" s="21">
        <v>0</v>
      </c>
      <c r="J152" s="21">
        <v>0</v>
      </c>
      <c r="K152" s="23">
        <f t="shared" si="76"/>
        <v>24922.560000000001</v>
      </c>
    </row>
    <row r="153" spans="1:12" hidden="1" x14ac:dyDescent="0.25">
      <c r="A153" s="39"/>
      <c r="B153" s="46"/>
      <c r="C153" s="47">
        <v>31600</v>
      </c>
      <c r="D153" s="48" t="s">
        <v>133</v>
      </c>
      <c r="E153" s="49"/>
      <c r="F153" s="50">
        <f t="shared" ref="F153:K153" si="78">SUM(F154)</f>
        <v>0</v>
      </c>
      <c r="G153" s="50">
        <f t="shared" si="78"/>
        <v>0</v>
      </c>
      <c r="H153" s="50">
        <f t="shared" si="78"/>
        <v>0</v>
      </c>
      <c r="I153" s="50">
        <f t="shared" si="78"/>
        <v>0</v>
      </c>
      <c r="J153" s="50">
        <f t="shared" si="78"/>
        <v>0</v>
      </c>
      <c r="K153" s="50">
        <f t="shared" si="78"/>
        <v>0</v>
      </c>
    </row>
    <row r="154" spans="1:12" ht="30" hidden="1" x14ac:dyDescent="0.25">
      <c r="A154" s="39"/>
      <c r="B154" s="52"/>
      <c r="C154" s="46"/>
      <c r="D154" s="53">
        <v>31601</v>
      </c>
      <c r="E154" s="54" t="s">
        <v>133</v>
      </c>
      <c r="F154" s="21"/>
      <c r="G154" s="21"/>
      <c r="H154" s="23">
        <f t="shared" si="75"/>
        <v>0</v>
      </c>
      <c r="I154" s="21"/>
      <c r="J154" s="21"/>
      <c r="K154" s="23">
        <f t="shared" si="76"/>
        <v>0</v>
      </c>
    </row>
    <row r="155" spans="1:12" hidden="1" x14ac:dyDescent="0.25">
      <c r="A155" s="39"/>
      <c r="B155" s="46"/>
      <c r="C155" s="47">
        <v>31700</v>
      </c>
      <c r="D155" s="48" t="s">
        <v>134</v>
      </c>
      <c r="E155" s="49"/>
      <c r="F155" s="50">
        <f t="shared" ref="F155:K155" si="79">SUM(F156)</f>
        <v>0</v>
      </c>
      <c r="G155" s="50">
        <f t="shared" si="79"/>
        <v>0</v>
      </c>
      <c r="H155" s="50">
        <f t="shared" si="79"/>
        <v>0</v>
      </c>
      <c r="I155" s="50">
        <f t="shared" si="79"/>
        <v>0</v>
      </c>
      <c r="J155" s="50">
        <f t="shared" si="79"/>
        <v>0</v>
      </c>
      <c r="K155" s="50">
        <f t="shared" si="79"/>
        <v>0</v>
      </c>
    </row>
    <row r="156" spans="1:12" ht="30" hidden="1" x14ac:dyDescent="0.25">
      <c r="A156" s="39"/>
      <c r="B156" s="52"/>
      <c r="C156" s="46"/>
      <c r="D156" s="53">
        <v>31701</v>
      </c>
      <c r="E156" s="54" t="s">
        <v>134</v>
      </c>
      <c r="F156" s="21"/>
      <c r="G156" s="21"/>
      <c r="H156" s="23">
        <f t="shared" si="75"/>
        <v>0</v>
      </c>
      <c r="I156" s="21"/>
      <c r="J156" s="21"/>
      <c r="K156" s="23">
        <f t="shared" si="76"/>
        <v>0</v>
      </c>
    </row>
    <row r="157" spans="1:12" hidden="1" x14ac:dyDescent="0.25">
      <c r="A157" s="39"/>
      <c r="B157" s="46"/>
      <c r="C157" s="47">
        <v>31800</v>
      </c>
      <c r="D157" s="48" t="s">
        <v>135</v>
      </c>
      <c r="E157" s="49"/>
      <c r="F157" s="50">
        <f t="shared" ref="F157:K157" si="80">SUM(F158)</f>
        <v>0</v>
      </c>
      <c r="G157" s="50">
        <f t="shared" si="80"/>
        <v>0</v>
      </c>
      <c r="H157" s="50">
        <f t="shared" si="80"/>
        <v>0</v>
      </c>
      <c r="I157" s="50">
        <f t="shared" si="80"/>
        <v>0</v>
      </c>
      <c r="J157" s="50">
        <f t="shared" si="80"/>
        <v>0</v>
      </c>
      <c r="K157" s="50">
        <f t="shared" si="80"/>
        <v>0</v>
      </c>
    </row>
    <row r="158" spans="1:12" hidden="1" x14ac:dyDescent="0.25">
      <c r="A158" s="39"/>
      <c r="B158" s="52"/>
      <c r="C158" s="46"/>
      <c r="D158" s="53">
        <v>31801</v>
      </c>
      <c r="E158" s="54" t="s">
        <v>136</v>
      </c>
      <c r="F158" s="21"/>
      <c r="G158" s="21"/>
      <c r="H158" s="23">
        <f t="shared" si="75"/>
        <v>0</v>
      </c>
      <c r="I158" s="21"/>
      <c r="J158" s="21"/>
      <c r="K158" s="23">
        <f t="shared" si="76"/>
        <v>0</v>
      </c>
    </row>
    <row r="159" spans="1:12" x14ac:dyDescent="0.25">
      <c r="A159" s="39"/>
      <c r="B159" s="40">
        <v>32000</v>
      </c>
      <c r="C159" s="41" t="s">
        <v>137</v>
      </c>
      <c r="D159" s="42"/>
      <c r="E159" s="43"/>
      <c r="F159" s="44">
        <f t="shared" ref="F159:K159" si="81">SUM(F160,F162,F164,F166)</f>
        <v>4047182.42</v>
      </c>
      <c r="G159" s="44">
        <f t="shared" si="81"/>
        <v>0</v>
      </c>
      <c r="H159" s="44">
        <f t="shared" si="81"/>
        <v>4047182.42</v>
      </c>
      <c r="I159" s="44">
        <f t="shared" si="81"/>
        <v>2923658.54</v>
      </c>
      <c r="J159" s="44">
        <f t="shared" si="81"/>
        <v>2701647.23</v>
      </c>
      <c r="K159" s="44">
        <f t="shared" si="81"/>
        <v>1123523.8799999999</v>
      </c>
    </row>
    <row r="160" spans="1:12" x14ac:dyDescent="0.25">
      <c r="A160" s="39"/>
      <c r="B160" s="46"/>
      <c r="C160" s="47">
        <v>32200</v>
      </c>
      <c r="D160" s="48" t="s">
        <v>138</v>
      </c>
      <c r="E160" s="49"/>
      <c r="F160" s="50">
        <f t="shared" ref="F160:K160" si="82">SUM(F161)</f>
        <v>667182.46</v>
      </c>
      <c r="G160" s="50">
        <f t="shared" si="82"/>
        <v>0</v>
      </c>
      <c r="H160" s="50">
        <f t="shared" si="82"/>
        <v>667182.46</v>
      </c>
      <c r="I160" s="50">
        <f t="shared" si="82"/>
        <v>384134.40000000002</v>
      </c>
      <c r="J160" s="50">
        <f t="shared" si="82"/>
        <v>384134.40000000002</v>
      </c>
      <c r="K160" s="50">
        <f t="shared" si="82"/>
        <v>283048.05999999994</v>
      </c>
    </row>
    <row r="161" spans="1:11" x14ac:dyDescent="0.25">
      <c r="A161" s="39"/>
      <c r="B161" s="52"/>
      <c r="C161" s="46"/>
      <c r="D161" s="53">
        <v>32201</v>
      </c>
      <c r="E161" s="54" t="s">
        <v>139</v>
      </c>
      <c r="F161" s="21">
        <v>667182.46</v>
      </c>
      <c r="G161" s="21">
        <v>0</v>
      </c>
      <c r="H161" s="23">
        <f t="shared" si="75"/>
        <v>667182.46</v>
      </c>
      <c r="I161" s="21">
        <v>384134.40000000002</v>
      </c>
      <c r="J161" s="21">
        <v>384134.40000000002</v>
      </c>
      <c r="K161" s="23">
        <f t="shared" si="76"/>
        <v>283048.05999999994</v>
      </c>
    </row>
    <row r="162" spans="1:11" x14ac:dyDescent="0.25">
      <c r="A162" s="39"/>
      <c r="B162" s="46"/>
      <c r="C162" s="47">
        <v>32300</v>
      </c>
      <c r="D162" s="48" t="s">
        <v>140</v>
      </c>
      <c r="E162" s="49"/>
      <c r="F162" s="50">
        <f t="shared" ref="F162:K162" si="83">SUM(F163)</f>
        <v>3379999.96</v>
      </c>
      <c r="G162" s="50">
        <f t="shared" si="83"/>
        <v>0</v>
      </c>
      <c r="H162" s="50">
        <f t="shared" si="83"/>
        <v>3379999.96</v>
      </c>
      <c r="I162" s="50">
        <f t="shared" si="83"/>
        <v>2539524.14</v>
      </c>
      <c r="J162" s="50">
        <f t="shared" si="83"/>
        <v>2317512.83</v>
      </c>
      <c r="K162" s="50">
        <f t="shared" si="83"/>
        <v>840475.81999999983</v>
      </c>
    </row>
    <row r="163" spans="1:11" ht="45" x14ac:dyDescent="0.25">
      <c r="A163" s="39"/>
      <c r="B163" s="52"/>
      <c r="C163" s="46"/>
      <c r="D163" s="53">
        <v>32301</v>
      </c>
      <c r="E163" s="54" t="s">
        <v>141</v>
      </c>
      <c r="F163" s="21">
        <v>3379999.96</v>
      </c>
      <c r="G163" s="21">
        <v>0</v>
      </c>
      <c r="H163" s="23">
        <f t="shared" si="75"/>
        <v>3379999.96</v>
      </c>
      <c r="I163" s="21">
        <v>2539524.14</v>
      </c>
      <c r="J163" s="21">
        <v>2317512.83</v>
      </c>
      <c r="K163" s="23">
        <f t="shared" si="76"/>
        <v>840475.81999999983</v>
      </c>
    </row>
    <row r="164" spans="1:11" hidden="1" x14ac:dyDescent="0.25">
      <c r="A164" s="39"/>
      <c r="B164" s="46"/>
      <c r="C164" s="47">
        <v>32700</v>
      </c>
      <c r="D164" s="48" t="s">
        <v>142</v>
      </c>
      <c r="E164" s="49"/>
      <c r="F164" s="50">
        <f t="shared" ref="F164:K164" si="84">SUM(F165)</f>
        <v>0</v>
      </c>
      <c r="G164" s="50">
        <f t="shared" si="84"/>
        <v>0</v>
      </c>
      <c r="H164" s="50">
        <f t="shared" si="84"/>
        <v>0</v>
      </c>
      <c r="I164" s="50">
        <f t="shared" si="84"/>
        <v>0</v>
      </c>
      <c r="J164" s="50">
        <f t="shared" si="84"/>
        <v>0</v>
      </c>
      <c r="K164" s="50">
        <f t="shared" si="84"/>
        <v>0</v>
      </c>
    </row>
    <row r="165" spans="1:11" hidden="1" x14ac:dyDescent="0.25">
      <c r="A165" s="39"/>
      <c r="B165" s="52"/>
      <c r="C165" s="46"/>
      <c r="D165" s="53">
        <v>32701</v>
      </c>
      <c r="E165" s="54" t="s">
        <v>142</v>
      </c>
      <c r="F165" s="21"/>
      <c r="G165" s="21"/>
      <c r="H165" s="23">
        <f t="shared" si="75"/>
        <v>0</v>
      </c>
      <c r="I165" s="21"/>
      <c r="J165" s="21"/>
      <c r="K165" s="23">
        <f t="shared" si="76"/>
        <v>0</v>
      </c>
    </row>
    <row r="166" spans="1:11" hidden="1" x14ac:dyDescent="0.25">
      <c r="A166" s="39"/>
      <c r="B166" s="46"/>
      <c r="C166" s="47">
        <v>32900</v>
      </c>
      <c r="D166" s="48" t="s">
        <v>143</v>
      </c>
      <c r="E166" s="49"/>
      <c r="F166" s="50">
        <f t="shared" ref="F166:K166" si="85">SUM(F167)</f>
        <v>0</v>
      </c>
      <c r="G166" s="50">
        <f t="shared" si="85"/>
        <v>0</v>
      </c>
      <c r="H166" s="50">
        <f t="shared" si="85"/>
        <v>0</v>
      </c>
      <c r="I166" s="50">
        <f t="shared" si="85"/>
        <v>0</v>
      </c>
      <c r="J166" s="50">
        <f t="shared" si="85"/>
        <v>0</v>
      </c>
      <c r="K166" s="50">
        <f t="shared" si="85"/>
        <v>0</v>
      </c>
    </row>
    <row r="167" spans="1:11" hidden="1" x14ac:dyDescent="0.25">
      <c r="A167" s="39"/>
      <c r="B167" s="52"/>
      <c r="C167" s="46"/>
      <c r="D167" s="53">
        <v>32901</v>
      </c>
      <c r="E167" s="54" t="s">
        <v>143</v>
      </c>
      <c r="F167" s="21"/>
      <c r="G167" s="21"/>
      <c r="H167" s="23">
        <f t="shared" si="75"/>
        <v>0</v>
      </c>
      <c r="I167" s="21"/>
      <c r="J167" s="21"/>
      <c r="K167" s="23">
        <f t="shared" si="76"/>
        <v>0</v>
      </c>
    </row>
    <row r="168" spans="1:11" x14ac:dyDescent="0.25">
      <c r="A168" s="39"/>
      <c r="B168" s="40">
        <v>33000</v>
      </c>
      <c r="C168" s="41" t="s">
        <v>144</v>
      </c>
      <c r="D168" s="42"/>
      <c r="E168" s="43"/>
      <c r="F168" s="44">
        <f t="shared" ref="F168:K168" si="86">SUM(F169,F171,F175,F177,F181)</f>
        <v>3613660.4699999997</v>
      </c>
      <c r="G168" s="44">
        <f t="shared" si="86"/>
        <v>0</v>
      </c>
      <c r="H168" s="44">
        <f t="shared" si="86"/>
        <v>3613660.4699999997</v>
      </c>
      <c r="I168" s="44">
        <f t="shared" si="86"/>
        <v>3193552.51</v>
      </c>
      <c r="J168" s="44">
        <f t="shared" si="86"/>
        <v>3123637.9099999997</v>
      </c>
      <c r="K168" s="44">
        <f t="shared" si="86"/>
        <v>420107.96000000008</v>
      </c>
    </row>
    <row r="169" spans="1:11" hidden="1" x14ac:dyDescent="0.25">
      <c r="A169" s="39"/>
      <c r="B169" s="46"/>
      <c r="C169" s="47">
        <v>33100</v>
      </c>
      <c r="D169" s="48" t="s">
        <v>145</v>
      </c>
      <c r="E169" s="49"/>
      <c r="F169" s="50">
        <f t="shared" ref="F169:K169" si="87">SUM(F170)</f>
        <v>0</v>
      </c>
      <c r="G169" s="50">
        <f t="shared" si="87"/>
        <v>0</v>
      </c>
      <c r="H169" s="50">
        <f t="shared" si="87"/>
        <v>0</v>
      </c>
      <c r="I169" s="50">
        <f t="shared" si="87"/>
        <v>0</v>
      </c>
      <c r="J169" s="50">
        <f t="shared" si="87"/>
        <v>0</v>
      </c>
      <c r="K169" s="50">
        <f t="shared" si="87"/>
        <v>0</v>
      </c>
    </row>
    <row r="170" spans="1:11" ht="30" hidden="1" x14ac:dyDescent="0.25">
      <c r="A170" s="39"/>
      <c r="B170" s="52"/>
      <c r="C170" s="46"/>
      <c r="D170" s="53">
        <v>33101</v>
      </c>
      <c r="E170" s="54" t="s">
        <v>146</v>
      </c>
      <c r="F170" s="21"/>
      <c r="G170" s="21"/>
      <c r="H170" s="23">
        <f t="shared" si="75"/>
        <v>0</v>
      </c>
      <c r="I170" s="21"/>
      <c r="J170" s="21"/>
      <c r="K170" s="23">
        <f t="shared" si="76"/>
        <v>0</v>
      </c>
    </row>
    <row r="171" spans="1:11" hidden="1" x14ac:dyDescent="0.25">
      <c r="A171" s="39"/>
      <c r="B171" s="46"/>
      <c r="C171" s="47">
        <v>33200</v>
      </c>
      <c r="D171" s="48" t="s">
        <v>147</v>
      </c>
      <c r="E171" s="49"/>
      <c r="F171" s="50">
        <f t="shared" ref="F171:K171" si="88">SUM(F172)</f>
        <v>0</v>
      </c>
      <c r="G171" s="50">
        <f t="shared" si="88"/>
        <v>0</v>
      </c>
      <c r="H171" s="50">
        <f t="shared" si="88"/>
        <v>0</v>
      </c>
      <c r="I171" s="50">
        <f t="shared" si="88"/>
        <v>0</v>
      </c>
      <c r="J171" s="50">
        <f t="shared" si="88"/>
        <v>0</v>
      </c>
      <c r="K171" s="50">
        <f t="shared" si="88"/>
        <v>0</v>
      </c>
    </row>
    <row r="172" spans="1:11" ht="30" hidden="1" x14ac:dyDescent="0.25">
      <c r="A172" s="39"/>
      <c r="B172" s="52"/>
      <c r="C172" s="46"/>
      <c r="D172" s="53">
        <v>33201</v>
      </c>
      <c r="E172" s="54" t="s">
        <v>148</v>
      </c>
      <c r="F172" s="21"/>
      <c r="G172" s="21"/>
      <c r="H172" s="23">
        <f t="shared" si="75"/>
        <v>0</v>
      </c>
      <c r="I172" s="21"/>
      <c r="J172" s="21"/>
      <c r="K172" s="23">
        <f t="shared" si="76"/>
        <v>0</v>
      </c>
    </row>
    <row r="173" spans="1:11" hidden="1" x14ac:dyDescent="0.25">
      <c r="A173" s="39"/>
      <c r="B173" s="46"/>
      <c r="C173" s="47">
        <v>33300</v>
      </c>
      <c r="D173" s="48" t="s">
        <v>149</v>
      </c>
      <c r="E173" s="49"/>
      <c r="F173" s="50">
        <f>SUM(F174)</f>
        <v>0</v>
      </c>
      <c r="G173" s="50">
        <f t="shared" ref="G173:K173" si="89">SUM(G174)</f>
        <v>0</v>
      </c>
      <c r="H173" s="50">
        <f t="shared" si="89"/>
        <v>0</v>
      </c>
      <c r="I173" s="50">
        <f t="shared" si="89"/>
        <v>0</v>
      </c>
      <c r="J173" s="50">
        <f t="shared" si="89"/>
        <v>0</v>
      </c>
      <c r="K173" s="50">
        <f t="shared" si="89"/>
        <v>0</v>
      </c>
    </row>
    <row r="174" spans="1:11" ht="30" hidden="1" x14ac:dyDescent="0.25">
      <c r="A174" s="39"/>
      <c r="B174" s="52"/>
      <c r="C174" s="46"/>
      <c r="D174" s="65">
        <v>33302</v>
      </c>
      <c r="E174" s="64" t="s">
        <v>150</v>
      </c>
      <c r="F174" s="21"/>
      <c r="G174" s="21"/>
      <c r="H174" s="23">
        <f t="shared" si="75"/>
        <v>0</v>
      </c>
      <c r="I174" s="21"/>
      <c r="J174" s="21"/>
      <c r="K174" s="23">
        <f t="shared" si="76"/>
        <v>0</v>
      </c>
    </row>
    <row r="175" spans="1:11" x14ac:dyDescent="0.25">
      <c r="A175" s="39"/>
      <c r="B175" s="46"/>
      <c r="C175" s="47">
        <v>33400</v>
      </c>
      <c r="D175" s="48" t="s">
        <v>151</v>
      </c>
      <c r="E175" s="49"/>
      <c r="F175" s="50">
        <f t="shared" ref="F175:K175" si="90">SUM(F176)</f>
        <v>925156.47</v>
      </c>
      <c r="G175" s="50">
        <f t="shared" si="90"/>
        <v>0</v>
      </c>
      <c r="H175" s="50">
        <f t="shared" si="90"/>
        <v>925156.47</v>
      </c>
      <c r="I175" s="50">
        <f t="shared" si="90"/>
        <v>920906.77</v>
      </c>
      <c r="J175" s="50">
        <f t="shared" si="90"/>
        <v>920906.77</v>
      </c>
      <c r="K175" s="50">
        <f t="shared" si="90"/>
        <v>4249.6999999999534</v>
      </c>
    </row>
    <row r="176" spans="1:11" x14ac:dyDescent="0.25">
      <c r="A176" s="39"/>
      <c r="B176" s="52"/>
      <c r="C176" s="46"/>
      <c r="D176" s="53">
        <v>33401</v>
      </c>
      <c r="E176" s="54" t="s">
        <v>151</v>
      </c>
      <c r="F176" s="21">
        <v>925156.47</v>
      </c>
      <c r="G176" s="21">
        <v>0</v>
      </c>
      <c r="H176" s="23">
        <f t="shared" si="75"/>
        <v>925156.47</v>
      </c>
      <c r="I176" s="21">
        <v>920906.77</v>
      </c>
      <c r="J176" s="21">
        <v>920906.77</v>
      </c>
      <c r="K176" s="23">
        <f t="shared" si="76"/>
        <v>4249.6999999999534</v>
      </c>
    </row>
    <row r="177" spans="1:11" x14ac:dyDescent="0.25">
      <c r="A177" s="39"/>
      <c r="B177" s="46"/>
      <c r="C177" s="47">
        <v>33600</v>
      </c>
      <c r="D177" s="48" t="s">
        <v>152</v>
      </c>
      <c r="E177" s="49"/>
      <c r="F177" s="50">
        <f t="shared" ref="F177:K177" si="91">SUM(F178:F180)</f>
        <v>19656</v>
      </c>
      <c r="G177" s="50">
        <f t="shared" si="91"/>
        <v>0</v>
      </c>
      <c r="H177" s="50">
        <f t="shared" si="91"/>
        <v>19656</v>
      </c>
      <c r="I177" s="50">
        <f t="shared" si="91"/>
        <v>9665.86</v>
      </c>
      <c r="J177" s="50">
        <f t="shared" si="91"/>
        <v>9665.86</v>
      </c>
      <c r="K177" s="50">
        <f t="shared" si="91"/>
        <v>9990.14</v>
      </c>
    </row>
    <row r="178" spans="1:11" ht="30" x14ac:dyDescent="0.25">
      <c r="A178" s="39"/>
      <c r="B178" s="52"/>
      <c r="C178" s="46"/>
      <c r="D178" s="53">
        <v>33601</v>
      </c>
      <c r="E178" s="54" t="s">
        <v>153</v>
      </c>
      <c r="F178" s="21">
        <v>2496</v>
      </c>
      <c r="G178" s="21">
        <v>0</v>
      </c>
      <c r="H178" s="23">
        <f t="shared" si="75"/>
        <v>2496</v>
      </c>
      <c r="I178" s="21">
        <v>507.58</v>
      </c>
      <c r="J178" s="21">
        <v>507.58</v>
      </c>
      <c r="K178" s="23">
        <f t="shared" si="76"/>
        <v>1988.42</v>
      </c>
    </row>
    <row r="179" spans="1:11" x14ac:dyDescent="0.25">
      <c r="A179" s="39"/>
      <c r="B179" s="52"/>
      <c r="C179" s="46"/>
      <c r="D179" s="53">
        <v>33602</v>
      </c>
      <c r="E179" s="54" t="s">
        <v>154</v>
      </c>
      <c r="F179" s="21">
        <v>17160</v>
      </c>
      <c r="G179" s="21">
        <v>0</v>
      </c>
      <c r="H179" s="23">
        <f t="shared" si="75"/>
        <v>17160</v>
      </c>
      <c r="I179" s="21">
        <v>9158.2800000000007</v>
      </c>
      <c r="J179" s="21">
        <v>9158.2800000000007</v>
      </c>
      <c r="K179" s="23">
        <f t="shared" si="76"/>
        <v>8001.7199999999993</v>
      </c>
    </row>
    <row r="180" spans="1:11" hidden="1" x14ac:dyDescent="0.25">
      <c r="A180" s="39"/>
      <c r="B180" s="52"/>
      <c r="C180" s="46"/>
      <c r="D180" s="53">
        <v>33604</v>
      </c>
      <c r="E180" s="54" t="s">
        <v>155</v>
      </c>
      <c r="F180" s="21"/>
      <c r="G180" s="21"/>
      <c r="H180" s="23">
        <f t="shared" si="75"/>
        <v>0</v>
      </c>
      <c r="I180" s="21"/>
      <c r="J180" s="21"/>
      <c r="K180" s="23">
        <f t="shared" si="76"/>
        <v>0</v>
      </c>
    </row>
    <row r="181" spans="1:11" x14ac:dyDescent="0.25">
      <c r="A181" s="39"/>
      <c r="B181" s="46"/>
      <c r="C181" s="47">
        <v>33800</v>
      </c>
      <c r="D181" s="48" t="s">
        <v>156</v>
      </c>
      <c r="E181" s="49"/>
      <c r="F181" s="50">
        <f t="shared" ref="F181:K181" si="92">SUM(F182)</f>
        <v>2668848</v>
      </c>
      <c r="G181" s="50">
        <f t="shared" si="92"/>
        <v>0</v>
      </c>
      <c r="H181" s="50">
        <f t="shared" si="92"/>
        <v>2668848</v>
      </c>
      <c r="I181" s="50">
        <f t="shared" si="92"/>
        <v>2262979.88</v>
      </c>
      <c r="J181" s="50">
        <f t="shared" si="92"/>
        <v>2193065.2799999998</v>
      </c>
      <c r="K181" s="50">
        <f t="shared" si="92"/>
        <v>405868.12000000011</v>
      </c>
    </row>
    <row r="182" spans="1:11" x14ac:dyDescent="0.25">
      <c r="A182" s="39"/>
      <c r="B182" s="52"/>
      <c r="C182" s="46"/>
      <c r="D182" s="53">
        <v>33801</v>
      </c>
      <c r="E182" s="54" t="s">
        <v>157</v>
      </c>
      <c r="F182" s="21">
        <v>2668848</v>
      </c>
      <c r="G182" s="21">
        <v>0</v>
      </c>
      <c r="H182" s="23">
        <f t="shared" si="75"/>
        <v>2668848</v>
      </c>
      <c r="I182" s="21">
        <v>2262979.88</v>
      </c>
      <c r="J182" s="21">
        <v>2193065.2799999998</v>
      </c>
      <c r="K182" s="23">
        <f t="shared" si="76"/>
        <v>405868.12000000011</v>
      </c>
    </row>
    <row r="183" spans="1:11" x14ac:dyDescent="0.25">
      <c r="A183" s="39"/>
      <c r="B183" s="40">
        <v>34000</v>
      </c>
      <c r="C183" s="41" t="s">
        <v>158</v>
      </c>
      <c r="D183" s="42"/>
      <c r="E183" s="43"/>
      <c r="F183" s="44">
        <f t="shared" ref="F183:K183" si="93">SUM(F184,F187,F189,F191)</f>
        <v>1129440</v>
      </c>
      <c r="G183" s="44">
        <f t="shared" si="93"/>
        <v>-29959.99</v>
      </c>
      <c r="H183" s="44">
        <f t="shared" si="93"/>
        <v>1099480.01</v>
      </c>
      <c r="I183" s="44">
        <f t="shared" si="93"/>
        <v>855511.64</v>
      </c>
      <c r="J183" s="44">
        <f t="shared" si="93"/>
        <v>438132</v>
      </c>
      <c r="K183" s="44">
        <f t="shared" si="93"/>
        <v>243968.37</v>
      </c>
    </row>
    <row r="184" spans="1:11" x14ac:dyDescent="0.25">
      <c r="A184" s="39"/>
      <c r="B184" s="46"/>
      <c r="C184" s="47">
        <v>34100</v>
      </c>
      <c r="D184" s="48" t="s">
        <v>159</v>
      </c>
      <c r="E184" s="49"/>
      <c r="F184" s="50">
        <f t="shared" ref="F184:K184" si="94">SUM(F185:F186)</f>
        <v>530400</v>
      </c>
      <c r="G184" s="50">
        <f t="shared" si="94"/>
        <v>0</v>
      </c>
      <c r="H184" s="50">
        <f t="shared" si="94"/>
        <v>530400</v>
      </c>
      <c r="I184" s="50">
        <f t="shared" si="94"/>
        <v>368659.64</v>
      </c>
      <c r="J184" s="50">
        <f t="shared" si="94"/>
        <v>0</v>
      </c>
      <c r="K184" s="50">
        <f t="shared" si="94"/>
        <v>161740.35999999999</v>
      </c>
    </row>
    <row r="185" spans="1:11" x14ac:dyDescent="0.25">
      <c r="A185" s="39"/>
      <c r="B185" s="52"/>
      <c r="C185" s="46"/>
      <c r="D185" s="53">
        <v>34101</v>
      </c>
      <c r="E185" s="54" t="s">
        <v>160</v>
      </c>
      <c r="F185" s="21">
        <v>530400</v>
      </c>
      <c r="G185" s="21">
        <v>0</v>
      </c>
      <c r="H185" s="23">
        <f t="shared" si="75"/>
        <v>530400</v>
      </c>
      <c r="I185" s="21">
        <v>368659.64</v>
      </c>
      <c r="J185" s="21"/>
      <c r="K185" s="23">
        <f t="shared" si="76"/>
        <v>161740.35999999999</v>
      </c>
    </row>
    <row r="186" spans="1:11" ht="30" hidden="1" x14ac:dyDescent="0.25">
      <c r="A186" s="39"/>
      <c r="B186" s="52"/>
      <c r="C186" s="46"/>
      <c r="D186" s="65">
        <v>34102</v>
      </c>
      <c r="E186" s="64" t="s">
        <v>161</v>
      </c>
      <c r="F186" s="21"/>
      <c r="G186" s="21"/>
      <c r="H186" s="23">
        <f t="shared" si="75"/>
        <v>0</v>
      </c>
      <c r="I186" s="21"/>
      <c r="J186" s="21"/>
      <c r="K186" s="23">
        <f t="shared" si="76"/>
        <v>0</v>
      </c>
    </row>
    <row r="187" spans="1:11" x14ac:dyDescent="0.25">
      <c r="A187" s="39"/>
      <c r="B187" s="46"/>
      <c r="C187" s="47">
        <v>34300</v>
      </c>
      <c r="D187" s="48" t="s">
        <v>162</v>
      </c>
      <c r="E187" s="49"/>
      <c r="F187" s="50">
        <f t="shared" ref="F187:K187" si="95">SUM(F188)</f>
        <v>599040</v>
      </c>
      <c r="G187" s="50">
        <f t="shared" si="95"/>
        <v>-29959.99</v>
      </c>
      <c r="H187" s="50">
        <f t="shared" si="95"/>
        <v>569080.01</v>
      </c>
      <c r="I187" s="50">
        <f t="shared" si="95"/>
        <v>486852</v>
      </c>
      <c r="J187" s="50">
        <f t="shared" si="95"/>
        <v>438132</v>
      </c>
      <c r="K187" s="50">
        <f t="shared" si="95"/>
        <v>82228.010000000009</v>
      </c>
    </row>
    <row r="188" spans="1:11" x14ac:dyDescent="0.25">
      <c r="A188" s="39"/>
      <c r="B188" s="52"/>
      <c r="C188" s="46"/>
      <c r="D188" s="53">
        <v>34302</v>
      </c>
      <c r="E188" s="54" t="s">
        <v>163</v>
      </c>
      <c r="F188" s="21">
        <v>599040</v>
      </c>
      <c r="G188" s="21">
        <v>-29959.99</v>
      </c>
      <c r="H188" s="23">
        <f t="shared" si="75"/>
        <v>569080.01</v>
      </c>
      <c r="I188" s="21">
        <v>486852</v>
      </c>
      <c r="J188" s="21">
        <v>438132</v>
      </c>
      <c r="K188" s="23">
        <f t="shared" si="76"/>
        <v>82228.010000000009</v>
      </c>
    </row>
    <row r="189" spans="1:11" hidden="1" x14ac:dyDescent="0.25">
      <c r="A189" s="39"/>
      <c r="B189" s="46"/>
      <c r="C189" s="47">
        <v>34400</v>
      </c>
      <c r="D189" s="48" t="s">
        <v>164</v>
      </c>
      <c r="E189" s="49"/>
      <c r="F189" s="50">
        <f>SUM(F190)</f>
        <v>0</v>
      </c>
      <c r="G189" s="50">
        <f t="shared" ref="G189:K189" si="96">SUM(G190)</f>
        <v>0</v>
      </c>
      <c r="H189" s="50">
        <f t="shared" si="96"/>
        <v>0</v>
      </c>
      <c r="I189" s="50">
        <f t="shared" si="96"/>
        <v>0</v>
      </c>
      <c r="J189" s="50">
        <f t="shared" si="96"/>
        <v>0</v>
      </c>
      <c r="K189" s="50">
        <f t="shared" si="96"/>
        <v>0</v>
      </c>
    </row>
    <row r="190" spans="1:11" ht="30" hidden="1" x14ac:dyDescent="0.25">
      <c r="A190" s="39"/>
      <c r="B190" s="52"/>
      <c r="C190" s="46"/>
      <c r="D190" s="53">
        <v>34401</v>
      </c>
      <c r="E190" s="54" t="s">
        <v>164</v>
      </c>
      <c r="F190" s="21"/>
      <c r="G190" s="21"/>
      <c r="H190" s="23">
        <f t="shared" si="75"/>
        <v>0</v>
      </c>
      <c r="I190" s="21"/>
      <c r="J190" s="21"/>
      <c r="K190" s="23">
        <f t="shared" si="76"/>
        <v>0</v>
      </c>
    </row>
    <row r="191" spans="1:11" hidden="1" x14ac:dyDescent="0.25">
      <c r="A191" s="39"/>
      <c r="B191" s="46"/>
      <c r="C191" s="47">
        <v>34500</v>
      </c>
      <c r="D191" s="48" t="s">
        <v>165</v>
      </c>
      <c r="E191" s="49"/>
      <c r="F191" s="50">
        <f>SUM(F192)</f>
        <v>0</v>
      </c>
      <c r="G191" s="50">
        <f t="shared" ref="G191:K191" si="97">SUM(G192)</f>
        <v>0</v>
      </c>
      <c r="H191" s="50">
        <f t="shared" si="97"/>
        <v>0</v>
      </c>
      <c r="I191" s="50">
        <f t="shared" si="97"/>
        <v>0</v>
      </c>
      <c r="J191" s="50">
        <f t="shared" si="97"/>
        <v>0</v>
      </c>
      <c r="K191" s="50">
        <f t="shared" si="97"/>
        <v>0</v>
      </c>
    </row>
    <row r="192" spans="1:11" hidden="1" x14ac:dyDescent="0.25">
      <c r="A192" s="39"/>
      <c r="B192" s="52"/>
      <c r="C192" s="46"/>
      <c r="D192" s="53">
        <v>34501</v>
      </c>
      <c r="E192" s="54" t="s">
        <v>166</v>
      </c>
      <c r="F192" s="21"/>
      <c r="G192" s="21"/>
      <c r="H192" s="23">
        <f t="shared" si="75"/>
        <v>0</v>
      </c>
      <c r="I192" s="21"/>
      <c r="J192" s="21"/>
      <c r="K192" s="23">
        <f t="shared" si="76"/>
        <v>0</v>
      </c>
    </row>
    <row r="193" spans="1:11" x14ac:dyDescent="0.25">
      <c r="A193" s="39"/>
      <c r="B193" s="40">
        <v>35000</v>
      </c>
      <c r="C193" s="41" t="s">
        <v>167</v>
      </c>
      <c r="D193" s="42"/>
      <c r="E193" s="43"/>
      <c r="F193" s="44">
        <f t="shared" ref="F193:K193" si="98">SUM(F194,F196,F198,F200,F202,F204,F209,F213)</f>
        <v>16570.57</v>
      </c>
      <c r="G193" s="44">
        <f t="shared" si="98"/>
        <v>0</v>
      </c>
      <c r="H193" s="44">
        <f t="shared" si="98"/>
        <v>16570.57</v>
      </c>
      <c r="I193" s="44">
        <f t="shared" si="98"/>
        <v>0</v>
      </c>
      <c r="J193" s="44">
        <f t="shared" si="98"/>
        <v>0</v>
      </c>
      <c r="K193" s="44">
        <f t="shared" si="98"/>
        <v>16570.57</v>
      </c>
    </row>
    <row r="194" spans="1:11" hidden="1" x14ac:dyDescent="0.25">
      <c r="A194" s="39"/>
      <c r="B194" s="46"/>
      <c r="C194" s="47">
        <v>35100</v>
      </c>
      <c r="D194" s="48" t="s">
        <v>168</v>
      </c>
      <c r="E194" s="49"/>
      <c r="F194" s="50">
        <f t="shared" ref="F194:K194" si="99">SUM(F195)</f>
        <v>0</v>
      </c>
      <c r="G194" s="50">
        <f t="shared" si="99"/>
        <v>0</v>
      </c>
      <c r="H194" s="50">
        <f t="shared" si="99"/>
        <v>0</v>
      </c>
      <c r="I194" s="50">
        <f t="shared" si="99"/>
        <v>0</v>
      </c>
      <c r="J194" s="50">
        <f t="shared" si="99"/>
        <v>0</v>
      </c>
      <c r="K194" s="50">
        <f t="shared" si="99"/>
        <v>0</v>
      </c>
    </row>
    <row r="195" spans="1:11" ht="30" hidden="1" x14ac:dyDescent="0.25">
      <c r="A195" s="39"/>
      <c r="B195" s="52"/>
      <c r="C195" s="46"/>
      <c r="D195" s="53">
        <v>35101</v>
      </c>
      <c r="E195" s="54" t="s">
        <v>169</v>
      </c>
      <c r="F195" s="21"/>
      <c r="G195" s="21"/>
      <c r="H195" s="23">
        <f t="shared" si="75"/>
        <v>0</v>
      </c>
      <c r="I195" s="21"/>
      <c r="J195" s="21"/>
      <c r="K195" s="23">
        <f t="shared" si="76"/>
        <v>0</v>
      </c>
    </row>
    <row r="196" spans="1:11" x14ac:dyDescent="0.25">
      <c r="A196" s="39"/>
      <c r="B196" s="46"/>
      <c r="C196" s="47">
        <v>35200</v>
      </c>
      <c r="D196" s="48" t="s">
        <v>170</v>
      </c>
      <c r="E196" s="49"/>
      <c r="F196" s="50">
        <f t="shared" ref="F196:K196" si="100">SUM(F197)</f>
        <v>9692.84</v>
      </c>
      <c r="G196" s="50">
        <f t="shared" si="100"/>
        <v>0</v>
      </c>
      <c r="H196" s="50">
        <f t="shared" si="100"/>
        <v>9692.84</v>
      </c>
      <c r="I196" s="50">
        <f t="shared" si="100"/>
        <v>0</v>
      </c>
      <c r="J196" s="50">
        <f t="shared" si="100"/>
        <v>0</v>
      </c>
      <c r="K196" s="50">
        <f t="shared" si="100"/>
        <v>9692.84</v>
      </c>
    </row>
    <row r="197" spans="1:11" ht="30" x14ac:dyDescent="0.25">
      <c r="A197" s="39"/>
      <c r="B197" s="52"/>
      <c r="C197" s="46"/>
      <c r="D197" s="53">
        <v>35201</v>
      </c>
      <c r="E197" s="54" t="s">
        <v>171</v>
      </c>
      <c r="F197" s="21">
        <v>9692.84</v>
      </c>
      <c r="G197" s="21">
        <v>0</v>
      </c>
      <c r="H197" s="23">
        <f t="shared" si="75"/>
        <v>9692.84</v>
      </c>
      <c r="I197" s="21">
        <v>0</v>
      </c>
      <c r="J197" s="21">
        <v>0</v>
      </c>
      <c r="K197" s="23">
        <f t="shared" si="76"/>
        <v>9692.84</v>
      </c>
    </row>
    <row r="198" spans="1:11" hidden="1" x14ac:dyDescent="0.25">
      <c r="A198" s="39"/>
      <c r="B198" s="46"/>
      <c r="C198" s="47">
        <v>35300</v>
      </c>
      <c r="D198" s="48" t="s">
        <v>172</v>
      </c>
      <c r="E198" s="49"/>
      <c r="F198" s="50">
        <f t="shared" ref="F198:K198" si="101">SUM(F199)</f>
        <v>0</v>
      </c>
      <c r="G198" s="50">
        <f t="shared" si="101"/>
        <v>0</v>
      </c>
      <c r="H198" s="50">
        <f t="shared" si="101"/>
        <v>0</v>
      </c>
      <c r="I198" s="50">
        <f t="shared" si="101"/>
        <v>0</v>
      </c>
      <c r="J198" s="50">
        <f t="shared" si="101"/>
        <v>0</v>
      </c>
      <c r="K198" s="50">
        <f t="shared" si="101"/>
        <v>0</v>
      </c>
    </row>
    <row r="199" spans="1:11" ht="45" hidden="1" x14ac:dyDescent="0.25">
      <c r="A199" s="39"/>
      <c r="B199" s="52"/>
      <c r="C199" s="46"/>
      <c r="D199" s="53">
        <v>35301</v>
      </c>
      <c r="E199" s="54" t="s">
        <v>172</v>
      </c>
      <c r="F199" s="21"/>
      <c r="G199" s="21"/>
      <c r="H199" s="23">
        <f t="shared" si="75"/>
        <v>0</v>
      </c>
      <c r="I199" s="21"/>
      <c r="J199" s="21"/>
      <c r="K199" s="23">
        <f t="shared" si="76"/>
        <v>0</v>
      </c>
    </row>
    <row r="200" spans="1:11" hidden="1" x14ac:dyDescent="0.25">
      <c r="A200" s="39"/>
      <c r="B200" s="46"/>
      <c r="C200" s="47">
        <v>35400</v>
      </c>
      <c r="D200" s="48" t="s">
        <v>173</v>
      </c>
      <c r="E200" s="49"/>
      <c r="F200" s="50">
        <f t="shared" ref="F200:K200" si="102">SUM(F201)</f>
        <v>0</v>
      </c>
      <c r="G200" s="50">
        <f t="shared" si="102"/>
        <v>0</v>
      </c>
      <c r="H200" s="50">
        <f t="shared" si="102"/>
        <v>0</v>
      </c>
      <c r="I200" s="50">
        <f t="shared" si="102"/>
        <v>0</v>
      </c>
      <c r="J200" s="50">
        <f t="shared" si="102"/>
        <v>0</v>
      </c>
      <c r="K200" s="50">
        <f t="shared" si="102"/>
        <v>0</v>
      </c>
    </row>
    <row r="201" spans="1:11" ht="45" hidden="1" x14ac:dyDescent="0.25">
      <c r="A201" s="39"/>
      <c r="B201" s="52"/>
      <c r="C201" s="46"/>
      <c r="D201" s="53">
        <v>35401</v>
      </c>
      <c r="E201" s="54" t="s">
        <v>173</v>
      </c>
      <c r="F201" s="21"/>
      <c r="G201" s="21"/>
      <c r="H201" s="23">
        <f t="shared" si="75"/>
        <v>0</v>
      </c>
      <c r="I201" s="21"/>
      <c r="J201" s="21"/>
      <c r="K201" s="23">
        <f t="shared" si="76"/>
        <v>0</v>
      </c>
    </row>
    <row r="202" spans="1:11" hidden="1" x14ac:dyDescent="0.25">
      <c r="A202" s="39"/>
      <c r="B202" s="46"/>
      <c r="C202" s="47">
        <v>35500</v>
      </c>
      <c r="D202" s="48" t="s">
        <v>174</v>
      </c>
      <c r="E202" s="49"/>
      <c r="F202" s="50">
        <f t="shared" ref="F202:K202" si="103">SUM(F203)</f>
        <v>0</v>
      </c>
      <c r="G202" s="50">
        <f t="shared" si="103"/>
        <v>0</v>
      </c>
      <c r="H202" s="50">
        <f t="shared" si="103"/>
        <v>0</v>
      </c>
      <c r="I202" s="50">
        <f t="shared" si="103"/>
        <v>0</v>
      </c>
      <c r="J202" s="50">
        <f t="shared" si="103"/>
        <v>0</v>
      </c>
      <c r="K202" s="50">
        <f t="shared" si="103"/>
        <v>0</v>
      </c>
    </row>
    <row r="203" spans="1:11" ht="30" hidden="1" x14ac:dyDescent="0.25">
      <c r="A203" s="39"/>
      <c r="B203" s="52"/>
      <c r="C203" s="46"/>
      <c r="D203" s="53">
        <v>35501</v>
      </c>
      <c r="E203" s="54" t="s">
        <v>174</v>
      </c>
      <c r="F203" s="21"/>
      <c r="G203" s="21"/>
      <c r="H203" s="23">
        <f t="shared" si="75"/>
        <v>0</v>
      </c>
      <c r="I203" s="21"/>
      <c r="J203" s="21"/>
      <c r="K203" s="23">
        <f t="shared" si="76"/>
        <v>0</v>
      </c>
    </row>
    <row r="204" spans="1:11" hidden="1" x14ac:dyDescent="0.25">
      <c r="A204" s="39"/>
      <c r="B204" s="46"/>
      <c r="C204" s="47">
        <v>35700</v>
      </c>
      <c r="D204" s="48" t="s">
        <v>175</v>
      </c>
      <c r="E204" s="49"/>
      <c r="F204" s="50">
        <f t="shared" ref="F204:K204" si="104">SUM(F205:F208)</f>
        <v>0</v>
      </c>
      <c r="G204" s="50">
        <f t="shared" si="104"/>
        <v>0</v>
      </c>
      <c r="H204" s="50">
        <f t="shared" si="104"/>
        <v>0</v>
      </c>
      <c r="I204" s="50">
        <f t="shared" si="104"/>
        <v>0</v>
      </c>
      <c r="J204" s="50">
        <f t="shared" si="104"/>
        <v>0</v>
      </c>
      <c r="K204" s="50">
        <f t="shared" si="104"/>
        <v>0</v>
      </c>
    </row>
    <row r="205" spans="1:11" ht="45" hidden="1" x14ac:dyDescent="0.25">
      <c r="A205" s="39"/>
      <c r="B205" s="52"/>
      <c r="C205" s="46"/>
      <c r="D205" s="53">
        <v>35704</v>
      </c>
      <c r="E205" s="54" t="s">
        <v>176</v>
      </c>
      <c r="F205" s="21"/>
      <c r="G205" s="21"/>
      <c r="H205" s="23">
        <f t="shared" si="75"/>
        <v>0</v>
      </c>
      <c r="I205" s="21"/>
      <c r="J205" s="21"/>
      <c r="K205" s="23">
        <f t="shared" si="76"/>
        <v>0</v>
      </c>
    </row>
    <row r="206" spans="1:11" ht="45" hidden="1" x14ac:dyDescent="0.25">
      <c r="A206" s="39"/>
      <c r="B206" s="52"/>
      <c r="C206" s="46"/>
      <c r="D206" s="53">
        <v>35705</v>
      </c>
      <c r="E206" s="54" t="s">
        <v>177</v>
      </c>
      <c r="F206" s="21"/>
      <c r="G206" s="21"/>
      <c r="H206" s="23">
        <f t="shared" si="75"/>
        <v>0</v>
      </c>
      <c r="I206" s="21"/>
      <c r="J206" s="21"/>
      <c r="K206" s="23">
        <f t="shared" si="76"/>
        <v>0</v>
      </c>
    </row>
    <row r="207" spans="1:11" ht="45" hidden="1" x14ac:dyDescent="0.25">
      <c r="A207" s="39"/>
      <c r="B207" s="52"/>
      <c r="C207" s="46"/>
      <c r="D207" s="53">
        <v>35706</v>
      </c>
      <c r="E207" s="54" t="s">
        <v>178</v>
      </c>
      <c r="F207" s="21"/>
      <c r="G207" s="21"/>
      <c r="H207" s="23">
        <f t="shared" si="75"/>
        <v>0</v>
      </c>
      <c r="I207" s="21"/>
      <c r="J207" s="21"/>
      <c r="K207" s="23">
        <f t="shared" si="76"/>
        <v>0</v>
      </c>
    </row>
    <row r="208" spans="1:11" ht="30" hidden="1" x14ac:dyDescent="0.25">
      <c r="A208" s="39"/>
      <c r="B208" s="52"/>
      <c r="C208" s="46"/>
      <c r="D208" s="53">
        <v>35708</v>
      </c>
      <c r="E208" s="54" t="s">
        <v>179</v>
      </c>
      <c r="F208" s="21"/>
      <c r="G208" s="21"/>
      <c r="H208" s="23">
        <f t="shared" si="75"/>
        <v>0</v>
      </c>
      <c r="I208" s="21"/>
      <c r="J208" s="21"/>
      <c r="K208" s="23">
        <f t="shared" si="76"/>
        <v>0</v>
      </c>
    </row>
    <row r="209" spans="1:11" x14ac:dyDescent="0.25">
      <c r="A209" s="39"/>
      <c r="B209" s="46"/>
      <c r="C209" s="47">
        <v>35800</v>
      </c>
      <c r="D209" s="48" t="s">
        <v>180</v>
      </c>
      <c r="E209" s="49"/>
      <c r="F209" s="50">
        <f>SUM(F210:F212)</f>
        <v>6877.73</v>
      </c>
      <c r="G209" s="50">
        <f t="shared" ref="G209:K209" si="105">SUM(G210:G212)</f>
        <v>0</v>
      </c>
      <c r="H209" s="50">
        <f t="shared" si="105"/>
        <v>6877.73</v>
      </c>
      <c r="I209" s="50">
        <f t="shared" si="105"/>
        <v>0</v>
      </c>
      <c r="J209" s="50">
        <f t="shared" si="105"/>
        <v>0</v>
      </c>
      <c r="K209" s="50">
        <f t="shared" si="105"/>
        <v>6877.73</v>
      </c>
    </row>
    <row r="210" spans="1:11" ht="15" hidden="1" customHeight="1" x14ac:dyDescent="0.25">
      <c r="A210" s="39"/>
      <c r="B210" s="52"/>
      <c r="C210" s="46"/>
      <c r="D210" s="53">
        <v>35801</v>
      </c>
      <c r="E210" s="54" t="s">
        <v>181</v>
      </c>
      <c r="F210" s="21"/>
      <c r="G210" s="21"/>
      <c r="H210" s="23">
        <f t="shared" si="75"/>
        <v>0</v>
      </c>
      <c r="I210" s="21"/>
      <c r="J210" s="21"/>
      <c r="K210" s="23">
        <f t="shared" si="76"/>
        <v>0</v>
      </c>
    </row>
    <row r="211" spans="1:11" x14ac:dyDescent="0.25">
      <c r="A211" s="39"/>
      <c r="B211" s="52"/>
      <c r="C211" s="46"/>
      <c r="D211" s="53">
        <v>35802</v>
      </c>
      <c r="E211" s="54" t="s">
        <v>182</v>
      </c>
      <c r="F211" s="21">
        <v>6877.73</v>
      </c>
      <c r="G211" s="21">
        <v>0</v>
      </c>
      <c r="H211" s="23">
        <f t="shared" si="75"/>
        <v>6877.73</v>
      </c>
      <c r="I211" s="21">
        <v>0</v>
      </c>
      <c r="J211" s="21">
        <v>0</v>
      </c>
      <c r="K211" s="23">
        <f t="shared" si="76"/>
        <v>6877.73</v>
      </c>
    </row>
    <row r="212" spans="1:11" ht="30" hidden="1" x14ac:dyDescent="0.25">
      <c r="A212" s="39"/>
      <c r="B212" s="52"/>
      <c r="C212" s="46"/>
      <c r="D212" s="53">
        <v>35804</v>
      </c>
      <c r="E212" s="54" t="s">
        <v>183</v>
      </c>
      <c r="F212" s="21"/>
      <c r="G212" s="21"/>
      <c r="H212" s="23">
        <f t="shared" si="75"/>
        <v>0</v>
      </c>
      <c r="I212" s="21"/>
      <c r="J212" s="21"/>
      <c r="K212" s="23">
        <f t="shared" si="76"/>
        <v>0</v>
      </c>
    </row>
    <row r="213" spans="1:11" hidden="1" x14ac:dyDescent="0.25">
      <c r="A213" s="39"/>
      <c r="B213" s="46"/>
      <c r="C213" s="47">
        <v>35900</v>
      </c>
      <c r="D213" s="48" t="s">
        <v>184</v>
      </c>
      <c r="E213" s="49"/>
      <c r="F213" s="50">
        <f>SUM(F214:F215)</f>
        <v>0</v>
      </c>
      <c r="G213" s="50">
        <f t="shared" ref="G213:K213" si="106">SUM(G214:G215)</f>
        <v>0</v>
      </c>
      <c r="H213" s="50">
        <f t="shared" si="106"/>
        <v>0</v>
      </c>
      <c r="I213" s="50">
        <f t="shared" si="106"/>
        <v>0</v>
      </c>
      <c r="J213" s="50">
        <f t="shared" si="106"/>
        <v>0</v>
      </c>
      <c r="K213" s="50">
        <f t="shared" si="106"/>
        <v>0</v>
      </c>
    </row>
    <row r="214" spans="1:11" hidden="1" x14ac:dyDescent="0.25">
      <c r="A214" s="39"/>
      <c r="B214" s="52"/>
      <c r="C214" s="46"/>
      <c r="D214" s="53">
        <v>35901</v>
      </c>
      <c r="E214" s="54" t="s">
        <v>185</v>
      </c>
      <c r="F214" s="21"/>
      <c r="G214" s="21"/>
      <c r="H214" s="23">
        <f t="shared" si="75"/>
        <v>0</v>
      </c>
      <c r="I214" s="21"/>
      <c r="J214" s="21"/>
      <c r="K214" s="23">
        <f t="shared" si="76"/>
        <v>0</v>
      </c>
    </row>
    <row r="215" spans="1:11" hidden="1" x14ac:dyDescent="0.25">
      <c r="A215" s="39"/>
      <c r="B215" s="52"/>
      <c r="C215" s="46"/>
      <c r="D215" s="53">
        <v>35902</v>
      </c>
      <c r="E215" s="54" t="s">
        <v>186</v>
      </c>
      <c r="F215" s="21"/>
      <c r="G215" s="21"/>
      <c r="H215" s="23">
        <f t="shared" si="75"/>
        <v>0</v>
      </c>
      <c r="I215" s="21"/>
      <c r="J215" s="21"/>
      <c r="K215" s="23">
        <f t="shared" si="76"/>
        <v>0</v>
      </c>
    </row>
    <row r="216" spans="1:11" hidden="1" x14ac:dyDescent="0.25">
      <c r="A216" s="39"/>
      <c r="B216" s="40">
        <v>36000</v>
      </c>
      <c r="C216" s="41" t="s">
        <v>187</v>
      </c>
      <c r="D216" s="42"/>
      <c r="E216" s="43"/>
      <c r="F216" s="44">
        <f>SUM(F217)</f>
        <v>0</v>
      </c>
      <c r="G216" s="44">
        <f t="shared" ref="G216:K217" si="107">SUM(G217)</f>
        <v>0</v>
      </c>
      <c r="H216" s="44">
        <f t="shared" si="107"/>
        <v>0</v>
      </c>
      <c r="I216" s="44">
        <f t="shared" si="107"/>
        <v>0</v>
      </c>
      <c r="J216" s="44">
        <f t="shared" si="107"/>
        <v>0</v>
      </c>
      <c r="K216" s="44">
        <f t="shared" si="107"/>
        <v>0</v>
      </c>
    </row>
    <row r="217" spans="1:11" hidden="1" x14ac:dyDescent="0.25">
      <c r="A217" s="39"/>
      <c r="B217" s="46"/>
      <c r="C217" s="47">
        <v>36100</v>
      </c>
      <c r="D217" s="48" t="s">
        <v>188</v>
      </c>
      <c r="E217" s="49"/>
      <c r="F217" s="50">
        <f>SUM(F218)</f>
        <v>0</v>
      </c>
      <c r="G217" s="50">
        <f t="shared" si="107"/>
        <v>0</v>
      </c>
      <c r="H217" s="50">
        <f t="shared" si="107"/>
        <v>0</v>
      </c>
      <c r="I217" s="50">
        <f t="shared" si="107"/>
        <v>0</v>
      </c>
      <c r="J217" s="50">
        <f t="shared" si="107"/>
        <v>0</v>
      </c>
      <c r="K217" s="50">
        <f t="shared" si="107"/>
        <v>0</v>
      </c>
    </row>
    <row r="218" spans="1:11" hidden="1" x14ac:dyDescent="0.25">
      <c r="A218" s="39"/>
      <c r="B218" s="52"/>
      <c r="C218" s="46"/>
      <c r="D218" s="53">
        <v>36101</v>
      </c>
      <c r="E218" s="54" t="s">
        <v>189</v>
      </c>
      <c r="F218" s="21"/>
      <c r="G218" s="21"/>
      <c r="H218" s="23">
        <f t="shared" ref="H218:H281" si="108">F218+G218</f>
        <v>0</v>
      </c>
      <c r="I218" s="21"/>
      <c r="J218" s="21"/>
      <c r="K218" s="23">
        <f t="shared" ref="K218:K281" si="109">H218-I218</f>
        <v>0</v>
      </c>
    </row>
    <row r="219" spans="1:11" x14ac:dyDescent="0.25">
      <c r="A219" s="39"/>
      <c r="B219" s="40">
        <v>37000</v>
      </c>
      <c r="C219" s="41" t="s">
        <v>190</v>
      </c>
      <c r="D219" s="42"/>
      <c r="E219" s="43"/>
      <c r="F219" s="44">
        <f t="shared" ref="F219:K219" si="110">SUM(F220,F222,F225,F228,F231)</f>
        <v>595702</v>
      </c>
      <c r="G219" s="44">
        <f t="shared" si="110"/>
        <v>0</v>
      </c>
      <c r="H219" s="44">
        <f t="shared" si="110"/>
        <v>595702</v>
      </c>
      <c r="I219" s="44">
        <f t="shared" si="110"/>
        <v>266938.56</v>
      </c>
      <c r="J219" s="44">
        <f t="shared" si="110"/>
        <v>266669.56</v>
      </c>
      <c r="K219" s="44">
        <f t="shared" si="110"/>
        <v>328763.44000000006</v>
      </c>
    </row>
    <row r="220" spans="1:11" x14ac:dyDescent="0.25">
      <c r="A220" s="39"/>
      <c r="B220" s="46"/>
      <c r="C220" s="47">
        <v>37100</v>
      </c>
      <c r="D220" s="48" t="s">
        <v>191</v>
      </c>
      <c r="E220" s="49"/>
      <c r="F220" s="50">
        <f t="shared" ref="F220:K220" si="111">SUM(F221)</f>
        <v>18720</v>
      </c>
      <c r="G220" s="50">
        <f t="shared" si="111"/>
        <v>0</v>
      </c>
      <c r="H220" s="50">
        <f t="shared" si="111"/>
        <v>18720</v>
      </c>
      <c r="I220" s="50">
        <f t="shared" si="111"/>
        <v>18119</v>
      </c>
      <c r="J220" s="50">
        <f t="shared" si="111"/>
        <v>18119</v>
      </c>
      <c r="K220" s="50">
        <f t="shared" si="111"/>
        <v>601</v>
      </c>
    </row>
    <row r="221" spans="1:11" x14ac:dyDescent="0.25">
      <c r="A221" s="39"/>
      <c r="B221" s="52"/>
      <c r="C221" s="46"/>
      <c r="D221" s="53">
        <v>37101</v>
      </c>
      <c r="E221" s="54" t="s">
        <v>191</v>
      </c>
      <c r="F221" s="21">
        <v>18720</v>
      </c>
      <c r="G221" s="21">
        <v>0</v>
      </c>
      <c r="H221" s="23">
        <f t="shared" si="108"/>
        <v>18720</v>
      </c>
      <c r="I221" s="21">
        <v>18119</v>
      </c>
      <c r="J221" s="21">
        <v>18119</v>
      </c>
      <c r="K221" s="23">
        <f t="shared" si="109"/>
        <v>601</v>
      </c>
    </row>
    <row r="222" spans="1:11" x14ac:dyDescent="0.25">
      <c r="A222" s="39"/>
      <c r="B222" s="46"/>
      <c r="C222" s="47">
        <v>37200</v>
      </c>
      <c r="D222" s="48" t="s">
        <v>192</v>
      </c>
      <c r="E222" s="49"/>
      <c r="F222" s="50">
        <f t="shared" ref="F222:K222" si="112">SUM(F223:F224)</f>
        <v>832</v>
      </c>
      <c r="G222" s="50">
        <f t="shared" si="112"/>
        <v>0</v>
      </c>
      <c r="H222" s="50">
        <f t="shared" si="112"/>
        <v>832</v>
      </c>
      <c r="I222" s="50">
        <f t="shared" si="112"/>
        <v>331</v>
      </c>
      <c r="J222" s="50">
        <f t="shared" si="112"/>
        <v>331</v>
      </c>
      <c r="K222" s="50">
        <f t="shared" si="112"/>
        <v>501</v>
      </c>
    </row>
    <row r="223" spans="1:11" x14ac:dyDescent="0.25">
      <c r="A223" s="39"/>
      <c r="B223" s="52"/>
      <c r="C223" s="46"/>
      <c r="D223" s="53">
        <v>37201</v>
      </c>
      <c r="E223" s="54" t="s">
        <v>192</v>
      </c>
      <c r="F223" s="21">
        <v>832</v>
      </c>
      <c r="G223" s="21">
        <v>0</v>
      </c>
      <c r="H223" s="23">
        <f t="shared" si="108"/>
        <v>832</v>
      </c>
      <c r="I223" s="21">
        <v>331</v>
      </c>
      <c r="J223" s="21">
        <v>331</v>
      </c>
      <c r="K223" s="23">
        <f t="shared" si="109"/>
        <v>501</v>
      </c>
    </row>
    <row r="224" spans="1:11" hidden="1" x14ac:dyDescent="0.25">
      <c r="A224" s="39"/>
      <c r="B224" s="52"/>
      <c r="C224" s="46"/>
      <c r="D224" s="53">
        <v>37202</v>
      </c>
      <c r="E224" s="54" t="s">
        <v>193</v>
      </c>
      <c r="F224" s="21"/>
      <c r="G224" s="21"/>
      <c r="H224" s="23">
        <f t="shared" si="108"/>
        <v>0</v>
      </c>
      <c r="I224" s="21"/>
      <c r="J224" s="21"/>
      <c r="K224" s="23">
        <f t="shared" si="109"/>
        <v>0</v>
      </c>
    </row>
    <row r="225" spans="1:11" x14ac:dyDescent="0.25">
      <c r="A225" s="39"/>
      <c r="B225" s="46"/>
      <c r="C225" s="47">
        <v>37500</v>
      </c>
      <c r="D225" s="48" t="s">
        <v>194</v>
      </c>
      <c r="E225" s="49"/>
      <c r="F225" s="50">
        <f t="shared" ref="F225:K225" si="113">SUM(F226:F227)</f>
        <v>207550</v>
      </c>
      <c r="G225" s="50">
        <f t="shared" si="113"/>
        <v>0</v>
      </c>
      <c r="H225" s="50">
        <f t="shared" si="113"/>
        <v>207550</v>
      </c>
      <c r="I225" s="50">
        <f t="shared" si="113"/>
        <v>162828.09</v>
      </c>
      <c r="J225" s="50">
        <f t="shared" si="113"/>
        <v>162559.09</v>
      </c>
      <c r="K225" s="50">
        <f t="shared" si="113"/>
        <v>44721.91</v>
      </c>
    </row>
    <row r="226" spans="1:11" x14ac:dyDescent="0.25">
      <c r="A226" s="39"/>
      <c r="B226" s="52"/>
      <c r="C226" s="46"/>
      <c r="D226" s="53">
        <v>37501</v>
      </c>
      <c r="E226" s="54" t="s">
        <v>194</v>
      </c>
      <c r="F226" s="21">
        <v>79950</v>
      </c>
      <c r="G226" s="21">
        <v>0</v>
      </c>
      <c r="H226" s="23">
        <f t="shared" si="108"/>
        <v>79950</v>
      </c>
      <c r="I226" s="21">
        <v>78700</v>
      </c>
      <c r="J226" s="21">
        <v>78700</v>
      </c>
      <c r="K226" s="23">
        <f t="shared" si="109"/>
        <v>1250</v>
      </c>
    </row>
    <row r="227" spans="1:11" x14ac:dyDescent="0.25">
      <c r="A227" s="39"/>
      <c r="B227" s="52"/>
      <c r="C227" s="46"/>
      <c r="D227" s="53">
        <v>37502</v>
      </c>
      <c r="E227" s="54" t="s">
        <v>195</v>
      </c>
      <c r="F227" s="21">
        <v>127600</v>
      </c>
      <c r="G227" s="21">
        <v>0</v>
      </c>
      <c r="H227" s="23">
        <f t="shared" si="108"/>
        <v>127600</v>
      </c>
      <c r="I227" s="21">
        <v>84128.09</v>
      </c>
      <c r="J227" s="21">
        <v>83859.09</v>
      </c>
      <c r="K227" s="23">
        <f t="shared" si="109"/>
        <v>43471.91</v>
      </c>
    </row>
    <row r="228" spans="1:11" hidden="1" x14ac:dyDescent="0.25">
      <c r="A228" s="39"/>
      <c r="B228" s="46"/>
      <c r="C228" s="47">
        <v>37600</v>
      </c>
      <c r="D228" s="48" t="s">
        <v>196</v>
      </c>
      <c r="E228" s="49"/>
      <c r="F228" s="50">
        <f t="shared" ref="F228:K228" si="114">SUM(F229:F230)</f>
        <v>0</v>
      </c>
      <c r="G228" s="50">
        <f t="shared" si="114"/>
        <v>0</v>
      </c>
      <c r="H228" s="50">
        <f t="shared" si="114"/>
        <v>0</v>
      </c>
      <c r="I228" s="50">
        <f t="shared" si="114"/>
        <v>0</v>
      </c>
      <c r="J228" s="50">
        <f t="shared" si="114"/>
        <v>0</v>
      </c>
      <c r="K228" s="50">
        <f t="shared" si="114"/>
        <v>0</v>
      </c>
    </row>
    <row r="229" spans="1:11" hidden="1" x14ac:dyDescent="0.25">
      <c r="A229" s="39"/>
      <c r="B229" s="52"/>
      <c r="C229" s="46"/>
      <c r="D229" s="53">
        <v>37601</v>
      </c>
      <c r="E229" s="54" t="s">
        <v>196</v>
      </c>
      <c r="F229" s="21"/>
      <c r="G229" s="21"/>
      <c r="H229" s="23">
        <f t="shared" si="108"/>
        <v>0</v>
      </c>
      <c r="I229" s="21"/>
      <c r="J229" s="21"/>
      <c r="K229" s="23">
        <f t="shared" si="109"/>
        <v>0</v>
      </c>
    </row>
    <row r="230" spans="1:11" hidden="1" x14ac:dyDescent="0.25">
      <c r="A230" s="39"/>
      <c r="B230" s="52"/>
      <c r="C230" s="46"/>
      <c r="D230" s="65">
        <v>37602</v>
      </c>
      <c r="E230" s="64" t="s">
        <v>197</v>
      </c>
      <c r="F230" s="21"/>
      <c r="G230" s="21"/>
      <c r="H230" s="23">
        <f t="shared" si="108"/>
        <v>0</v>
      </c>
      <c r="I230" s="21"/>
      <c r="J230" s="21"/>
      <c r="K230" s="23">
        <f t="shared" si="109"/>
        <v>0</v>
      </c>
    </row>
    <row r="231" spans="1:11" x14ac:dyDescent="0.25">
      <c r="A231" s="39"/>
      <c r="B231" s="46"/>
      <c r="C231" s="47">
        <v>37900</v>
      </c>
      <c r="D231" s="48" t="s">
        <v>198</v>
      </c>
      <c r="E231" s="49"/>
      <c r="F231" s="50">
        <f t="shared" ref="F231:K231" si="115">SUM(F232:F233)</f>
        <v>368600</v>
      </c>
      <c r="G231" s="50">
        <f t="shared" si="115"/>
        <v>0</v>
      </c>
      <c r="H231" s="50">
        <f t="shared" si="115"/>
        <v>368600</v>
      </c>
      <c r="I231" s="50">
        <f t="shared" si="115"/>
        <v>85660.47</v>
      </c>
      <c r="J231" s="50">
        <f t="shared" si="115"/>
        <v>85660.47</v>
      </c>
      <c r="K231" s="50">
        <f t="shared" si="115"/>
        <v>282939.53000000003</v>
      </c>
    </row>
    <row r="232" spans="1:11" x14ac:dyDescent="0.25">
      <c r="A232" s="39"/>
      <c r="B232" s="52"/>
      <c r="C232" s="46"/>
      <c r="D232" s="53">
        <v>37092</v>
      </c>
      <c r="E232" s="54" t="s">
        <v>199</v>
      </c>
      <c r="F232" s="21">
        <v>27705.599999999999</v>
      </c>
      <c r="G232" s="21">
        <v>0</v>
      </c>
      <c r="H232" s="23">
        <f t="shared" si="108"/>
        <v>27705.599999999999</v>
      </c>
      <c r="I232" s="21">
        <v>27589.46</v>
      </c>
      <c r="J232" s="21">
        <v>27589.46</v>
      </c>
      <c r="K232" s="23">
        <f t="shared" si="109"/>
        <v>116.13999999999942</v>
      </c>
    </row>
    <row r="233" spans="1:11" x14ac:dyDescent="0.25">
      <c r="A233" s="39"/>
      <c r="B233" s="52"/>
      <c r="C233" s="46"/>
      <c r="D233" s="53">
        <v>37903</v>
      </c>
      <c r="E233" s="54" t="s">
        <v>200</v>
      </c>
      <c r="F233" s="21">
        <v>340894.4</v>
      </c>
      <c r="G233" s="21">
        <v>0</v>
      </c>
      <c r="H233" s="23">
        <f t="shared" si="108"/>
        <v>340894.4</v>
      </c>
      <c r="I233" s="21">
        <v>58071.01</v>
      </c>
      <c r="J233" s="21">
        <v>58071.01</v>
      </c>
      <c r="K233" s="23">
        <f t="shared" si="109"/>
        <v>282823.39</v>
      </c>
    </row>
    <row r="234" spans="1:11" x14ac:dyDescent="0.25">
      <c r="A234" s="39"/>
      <c r="B234" s="40">
        <v>38000</v>
      </c>
      <c r="C234" s="41" t="s">
        <v>201</v>
      </c>
      <c r="D234" s="42"/>
      <c r="E234" s="43"/>
      <c r="F234" s="44">
        <f t="shared" ref="F234:K234" si="116">SUM(F235)</f>
        <v>54600</v>
      </c>
      <c r="G234" s="44">
        <f t="shared" si="116"/>
        <v>0</v>
      </c>
      <c r="H234" s="44">
        <f t="shared" si="116"/>
        <v>54600</v>
      </c>
      <c r="I234" s="44">
        <f t="shared" si="116"/>
        <v>38148.5</v>
      </c>
      <c r="J234" s="44">
        <f t="shared" si="116"/>
        <v>3565.5</v>
      </c>
      <c r="K234" s="44">
        <f t="shared" si="116"/>
        <v>16451.5</v>
      </c>
    </row>
    <row r="235" spans="1:11" x14ac:dyDescent="0.25">
      <c r="A235" s="39"/>
      <c r="B235" s="46"/>
      <c r="C235" s="47">
        <v>38500</v>
      </c>
      <c r="D235" s="48" t="s">
        <v>202</v>
      </c>
      <c r="E235" s="49"/>
      <c r="F235" s="50">
        <f t="shared" ref="F235:K235" si="117">SUM(F236:F237)</f>
        <v>54600</v>
      </c>
      <c r="G235" s="50">
        <f t="shared" si="117"/>
        <v>0</v>
      </c>
      <c r="H235" s="50">
        <f t="shared" si="117"/>
        <v>54600</v>
      </c>
      <c r="I235" s="50">
        <f t="shared" si="117"/>
        <v>38148.5</v>
      </c>
      <c r="J235" s="50">
        <f t="shared" si="117"/>
        <v>3565.5</v>
      </c>
      <c r="K235" s="50">
        <f t="shared" si="117"/>
        <v>16451.5</v>
      </c>
    </row>
    <row r="236" spans="1:11" x14ac:dyDescent="0.25">
      <c r="A236" s="39"/>
      <c r="B236" s="52"/>
      <c r="C236" s="46"/>
      <c r="D236" s="53">
        <v>38501</v>
      </c>
      <c r="E236" s="54" t="s">
        <v>203</v>
      </c>
      <c r="F236" s="21">
        <v>41600</v>
      </c>
      <c r="G236" s="21">
        <v>0</v>
      </c>
      <c r="H236" s="23">
        <f t="shared" si="108"/>
        <v>41600</v>
      </c>
      <c r="I236" s="21">
        <v>34583</v>
      </c>
      <c r="J236" s="21"/>
      <c r="K236" s="23">
        <f t="shared" si="109"/>
        <v>7017</v>
      </c>
    </row>
    <row r="237" spans="1:11" x14ac:dyDescent="0.25">
      <c r="A237" s="39"/>
      <c r="B237" s="52"/>
      <c r="C237" s="46"/>
      <c r="D237" s="53">
        <v>38503</v>
      </c>
      <c r="E237" s="54" t="s">
        <v>202</v>
      </c>
      <c r="F237" s="21">
        <v>13000</v>
      </c>
      <c r="G237" s="21">
        <v>0</v>
      </c>
      <c r="H237" s="23">
        <f t="shared" si="108"/>
        <v>13000</v>
      </c>
      <c r="I237" s="21">
        <v>3565.5</v>
      </c>
      <c r="J237" s="21">
        <v>3565.5</v>
      </c>
      <c r="K237" s="23">
        <f t="shared" si="109"/>
        <v>9434.5</v>
      </c>
    </row>
    <row r="238" spans="1:11" hidden="1" x14ac:dyDescent="0.25">
      <c r="A238" s="39"/>
      <c r="B238" s="40">
        <v>39000</v>
      </c>
      <c r="C238" s="41" t="s">
        <v>204</v>
      </c>
      <c r="D238" s="42"/>
      <c r="E238" s="43"/>
      <c r="F238" s="44">
        <f t="shared" ref="F238:K238" si="118">SUM(F239,F241)</f>
        <v>0</v>
      </c>
      <c r="G238" s="44">
        <f t="shared" si="118"/>
        <v>0</v>
      </c>
      <c r="H238" s="44">
        <f t="shared" si="118"/>
        <v>0</v>
      </c>
      <c r="I238" s="44">
        <f t="shared" si="118"/>
        <v>0</v>
      </c>
      <c r="J238" s="44">
        <f t="shared" si="118"/>
        <v>0</v>
      </c>
      <c r="K238" s="44">
        <f t="shared" si="118"/>
        <v>0</v>
      </c>
    </row>
    <row r="239" spans="1:11" hidden="1" x14ac:dyDescent="0.25">
      <c r="A239" s="39"/>
      <c r="B239" s="46"/>
      <c r="C239" s="47">
        <v>39200</v>
      </c>
      <c r="D239" s="48" t="s">
        <v>205</v>
      </c>
      <c r="E239" s="49"/>
      <c r="F239" s="50">
        <f t="shared" ref="F239:K239" si="119">SUM(F240)</f>
        <v>0</v>
      </c>
      <c r="G239" s="50">
        <f t="shared" si="119"/>
        <v>0</v>
      </c>
      <c r="H239" s="50">
        <f t="shared" si="119"/>
        <v>0</v>
      </c>
      <c r="I239" s="50">
        <f t="shared" si="119"/>
        <v>0</v>
      </c>
      <c r="J239" s="50">
        <f t="shared" si="119"/>
        <v>0</v>
      </c>
      <c r="K239" s="50">
        <f t="shared" si="119"/>
        <v>0</v>
      </c>
    </row>
    <row r="240" spans="1:11" hidden="1" x14ac:dyDescent="0.25">
      <c r="A240" s="39"/>
      <c r="B240" s="52"/>
      <c r="C240" s="46"/>
      <c r="D240" s="53">
        <v>39201</v>
      </c>
      <c r="E240" s="54" t="s">
        <v>205</v>
      </c>
      <c r="F240" s="21"/>
      <c r="G240" s="21"/>
      <c r="H240" s="23">
        <f t="shared" si="108"/>
        <v>0</v>
      </c>
      <c r="I240" s="21"/>
      <c r="J240" s="21"/>
      <c r="K240" s="23">
        <f t="shared" si="109"/>
        <v>0</v>
      </c>
    </row>
    <row r="241" spans="1:11" hidden="1" x14ac:dyDescent="0.25">
      <c r="A241" s="39"/>
      <c r="B241" s="46"/>
      <c r="C241" s="47">
        <v>39600</v>
      </c>
      <c r="D241" s="48" t="s">
        <v>206</v>
      </c>
      <c r="E241" s="49"/>
      <c r="F241" s="50">
        <f t="shared" ref="F241:K241" si="120">SUM(F242)</f>
        <v>0</v>
      </c>
      <c r="G241" s="50">
        <f t="shared" si="120"/>
        <v>0</v>
      </c>
      <c r="H241" s="50">
        <f t="shared" si="120"/>
        <v>0</v>
      </c>
      <c r="I241" s="50">
        <f t="shared" si="120"/>
        <v>0</v>
      </c>
      <c r="J241" s="50">
        <f t="shared" si="120"/>
        <v>0</v>
      </c>
      <c r="K241" s="50">
        <f t="shared" si="120"/>
        <v>0</v>
      </c>
    </row>
    <row r="242" spans="1:11" hidden="1" x14ac:dyDescent="0.25">
      <c r="A242" s="39"/>
      <c r="B242" s="52"/>
      <c r="C242" s="46"/>
      <c r="D242" s="53">
        <v>39601</v>
      </c>
      <c r="E242" s="54" t="s">
        <v>206</v>
      </c>
      <c r="F242" s="21"/>
      <c r="G242" s="21"/>
      <c r="H242" s="23">
        <f t="shared" si="108"/>
        <v>0</v>
      </c>
      <c r="I242" s="21"/>
      <c r="J242" s="21"/>
      <c r="K242" s="23">
        <f t="shared" si="109"/>
        <v>0</v>
      </c>
    </row>
    <row r="243" spans="1:11" hidden="1" x14ac:dyDescent="0.25">
      <c r="A243" s="39"/>
      <c r="B243" s="52"/>
      <c r="C243" s="46"/>
      <c r="D243" s="53"/>
      <c r="E243" s="54"/>
      <c r="F243" s="23"/>
      <c r="G243" s="23"/>
      <c r="H243" s="23"/>
      <c r="I243" s="23"/>
      <c r="J243" s="23"/>
      <c r="K243" s="23"/>
    </row>
    <row r="244" spans="1:11" hidden="1" x14ac:dyDescent="0.25">
      <c r="A244" s="35">
        <v>40000</v>
      </c>
      <c r="B244" s="36" t="s">
        <v>207</v>
      </c>
      <c r="C244" s="37"/>
      <c r="D244" s="37"/>
      <c r="E244" s="38"/>
      <c r="F244" s="23">
        <f t="shared" ref="F244:K244" si="121">SUM(F245,F248)</f>
        <v>0</v>
      </c>
      <c r="G244" s="23">
        <f t="shared" si="121"/>
        <v>0</v>
      </c>
      <c r="H244" s="23">
        <f t="shared" si="121"/>
        <v>0</v>
      </c>
      <c r="I244" s="23">
        <f t="shared" si="121"/>
        <v>0</v>
      </c>
      <c r="J244" s="23">
        <f t="shared" si="121"/>
        <v>0</v>
      </c>
      <c r="K244" s="23">
        <f t="shared" si="121"/>
        <v>0</v>
      </c>
    </row>
    <row r="245" spans="1:11" hidden="1" x14ac:dyDescent="0.25">
      <c r="A245" s="39"/>
      <c r="B245" s="40">
        <v>44000</v>
      </c>
      <c r="C245" s="41" t="s">
        <v>208</v>
      </c>
      <c r="D245" s="42"/>
      <c r="E245" s="43"/>
      <c r="F245" s="44">
        <f t="shared" ref="F245:K246" si="122">SUM(F246)</f>
        <v>0</v>
      </c>
      <c r="G245" s="44">
        <f t="shared" si="122"/>
        <v>0</v>
      </c>
      <c r="H245" s="44">
        <f t="shared" si="122"/>
        <v>0</v>
      </c>
      <c r="I245" s="44">
        <f t="shared" si="122"/>
        <v>0</v>
      </c>
      <c r="J245" s="44">
        <f t="shared" si="122"/>
        <v>0</v>
      </c>
      <c r="K245" s="44">
        <f t="shared" si="122"/>
        <v>0</v>
      </c>
    </row>
    <row r="246" spans="1:11" hidden="1" x14ac:dyDescent="0.25">
      <c r="A246" s="39"/>
      <c r="B246" s="46"/>
      <c r="C246" s="47">
        <v>44500</v>
      </c>
      <c r="D246" s="48" t="s">
        <v>209</v>
      </c>
      <c r="E246" s="49"/>
      <c r="F246" s="50">
        <f t="shared" si="122"/>
        <v>0</v>
      </c>
      <c r="G246" s="50">
        <f t="shared" si="122"/>
        <v>0</v>
      </c>
      <c r="H246" s="50">
        <f t="shared" si="122"/>
        <v>0</v>
      </c>
      <c r="I246" s="50">
        <f t="shared" si="122"/>
        <v>0</v>
      </c>
      <c r="J246" s="50">
        <f t="shared" si="122"/>
        <v>0</v>
      </c>
      <c r="K246" s="50">
        <f t="shared" si="122"/>
        <v>0</v>
      </c>
    </row>
    <row r="247" spans="1:11" hidden="1" x14ac:dyDescent="0.25">
      <c r="A247" s="39"/>
      <c r="B247" s="52"/>
      <c r="C247" s="46"/>
      <c r="D247" s="53">
        <v>44502</v>
      </c>
      <c r="E247" s="54" t="s">
        <v>210</v>
      </c>
      <c r="F247" s="21"/>
      <c r="G247" s="21"/>
      <c r="H247" s="23">
        <f t="shared" si="108"/>
        <v>0</v>
      </c>
      <c r="I247" s="21"/>
      <c r="J247" s="21"/>
      <c r="K247" s="23">
        <f t="shared" si="109"/>
        <v>0</v>
      </c>
    </row>
    <row r="248" spans="1:11" hidden="1" x14ac:dyDescent="0.25">
      <c r="A248" s="39"/>
      <c r="B248" s="40">
        <v>46000</v>
      </c>
      <c r="C248" s="41" t="s">
        <v>211</v>
      </c>
      <c r="D248" s="42"/>
      <c r="E248" s="43"/>
      <c r="F248" s="44">
        <f t="shared" ref="F248:K249" si="123">SUM(F249)</f>
        <v>0</v>
      </c>
      <c r="G248" s="44">
        <f t="shared" si="123"/>
        <v>0</v>
      </c>
      <c r="H248" s="44">
        <f t="shared" si="123"/>
        <v>0</v>
      </c>
      <c r="I248" s="44">
        <f t="shared" si="123"/>
        <v>0</v>
      </c>
      <c r="J248" s="44">
        <f t="shared" si="123"/>
        <v>0</v>
      </c>
      <c r="K248" s="44">
        <f t="shared" si="123"/>
        <v>0</v>
      </c>
    </row>
    <row r="249" spans="1:11" hidden="1" x14ac:dyDescent="0.25">
      <c r="A249" s="39"/>
      <c r="B249" s="46"/>
      <c r="C249" s="47">
        <v>46300</v>
      </c>
      <c r="D249" s="48" t="s">
        <v>212</v>
      </c>
      <c r="E249" s="49"/>
      <c r="F249" s="50">
        <f t="shared" si="123"/>
        <v>0</v>
      </c>
      <c r="G249" s="50">
        <f t="shared" si="123"/>
        <v>0</v>
      </c>
      <c r="H249" s="50">
        <f t="shared" si="123"/>
        <v>0</v>
      </c>
      <c r="I249" s="50">
        <f t="shared" si="123"/>
        <v>0</v>
      </c>
      <c r="J249" s="50">
        <f t="shared" si="123"/>
        <v>0</v>
      </c>
      <c r="K249" s="50">
        <f t="shared" si="123"/>
        <v>0</v>
      </c>
    </row>
    <row r="250" spans="1:11" ht="30" hidden="1" x14ac:dyDescent="0.25">
      <c r="A250" s="39"/>
      <c r="B250" s="52"/>
      <c r="C250" s="46"/>
      <c r="D250" s="53">
        <v>46301</v>
      </c>
      <c r="E250" s="54" t="s">
        <v>213</v>
      </c>
      <c r="F250" s="21"/>
      <c r="G250" s="21"/>
      <c r="H250" s="23">
        <f t="shared" si="108"/>
        <v>0</v>
      </c>
      <c r="I250" s="21"/>
      <c r="J250" s="21"/>
      <c r="K250" s="23">
        <f t="shared" si="109"/>
        <v>0</v>
      </c>
    </row>
    <row r="251" spans="1:11" hidden="1" x14ac:dyDescent="0.25">
      <c r="A251" s="39"/>
      <c r="B251" s="52"/>
      <c r="C251" s="46"/>
      <c r="D251" s="53"/>
      <c r="E251" s="54"/>
      <c r="F251" s="21"/>
      <c r="G251" s="21"/>
      <c r="H251" s="23"/>
      <c r="I251" s="21"/>
      <c r="J251" s="21"/>
      <c r="K251" s="23"/>
    </row>
    <row r="252" spans="1:11" hidden="1" x14ac:dyDescent="0.25">
      <c r="A252" s="35">
        <v>50000</v>
      </c>
      <c r="B252" s="36" t="s">
        <v>214</v>
      </c>
      <c r="C252" s="37"/>
      <c r="D252" s="37"/>
      <c r="E252" s="38"/>
      <c r="F252" s="23">
        <f t="shared" ref="F252:K252" si="124">SUM(F253,F262,F267,F272,F275)</f>
        <v>0</v>
      </c>
      <c r="G252" s="23">
        <f t="shared" si="124"/>
        <v>0</v>
      </c>
      <c r="H252" s="23">
        <f t="shared" si="124"/>
        <v>0</v>
      </c>
      <c r="I252" s="23">
        <f t="shared" si="124"/>
        <v>0</v>
      </c>
      <c r="J252" s="23">
        <f t="shared" si="124"/>
        <v>0</v>
      </c>
      <c r="K252" s="23">
        <f t="shared" si="124"/>
        <v>0</v>
      </c>
    </row>
    <row r="253" spans="1:11" hidden="1" x14ac:dyDescent="0.25">
      <c r="A253" s="39"/>
      <c r="B253" s="40">
        <v>51000</v>
      </c>
      <c r="C253" s="41" t="s">
        <v>215</v>
      </c>
      <c r="D253" s="42"/>
      <c r="E253" s="43"/>
      <c r="F253" s="44">
        <f t="shared" ref="F253:K253" si="125">SUM(F254,F256,F260)</f>
        <v>0</v>
      </c>
      <c r="G253" s="44">
        <f t="shared" si="125"/>
        <v>0</v>
      </c>
      <c r="H253" s="44">
        <f t="shared" si="125"/>
        <v>0</v>
      </c>
      <c r="I253" s="44">
        <f t="shared" si="125"/>
        <v>0</v>
      </c>
      <c r="J253" s="44">
        <f t="shared" si="125"/>
        <v>0</v>
      </c>
      <c r="K253" s="44">
        <f t="shared" si="125"/>
        <v>0</v>
      </c>
    </row>
    <row r="254" spans="1:11" hidden="1" x14ac:dyDescent="0.25">
      <c r="A254" s="39"/>
      <c r="B254" s="46"/>
      <c r="C254" s="47">
        <v>51100</v>
      </c>
      <c r="D254" s="48" t="s">
        <v>216</v>
      </c>
      <c r="E254" s="49"/>
      <c r="F254" s="50">
        <f t="shared" ref="F254:K254" si="126">SUM(F255)</f>
        <v>0</v>
      </c>
      <c r="G254" s="50">
        <f t="shared" si="126"/>
        <v>0</v>
      </c>
      <c r="H254" s="50">
        <f t="shared" si="126"/>
        <v>0</v>
      </c>
      <c r="I254" s="50">
        <f t="shared" si="126"/>
        <v>0</v>
      </c>
      <c r="J254" s="50">
        <f t="shared" si="126"/>
        <v>0</v>
      </c>
      <c r="K254" s="50">
        <f t="shared" si="126"/>
        <v>0</v>
      </c>
    </row>
    <row r="255" spans="1:11" hidden="1" x14ac:dyDescent="0.25">
      <c r="A255" s="39"/>
      <c r="B255" s="52"/>
      <c r="C255" s="46"/>
      <c r="D255" s="53">
        <v>51101</v>
      </c>
      <c r="E255" s="54" t="s">
        <v>216</v>
      </c>
      <c r="F255" s="21"/>
      <c r="G255" s="21"/>
      <c r="H255" s="23">
        <f t="shared" si="108"/>
        <v>0</v>
      </c>
      <c r="I255" s="21"/>
      <c r="J255" s="21"/>
      <c r="K255" s="23">
        <f t="shared" si="109"/>
        <v>0</v>
      </c>
    </row>
    <row r="256" spans="1:11" hidden="1" x14ac:dyDescent="0.25">
      <c r="A256" s="39"/>
      <c r="B256" s="46"/>
      <c r="C256" s="47">
        <v>51500</v>
      </c>
      <c r="D256" s="48" t="s">
        <v>217</v>
      </c>
      <c r="E256" s="49"/>
      <c r="F256" s="50">
        <f t="shared" ref="F256:K256" si="127">SUM(F257:F259)</f>
        <v>0</v>
      </c>
      <c r="G256" s="50">
        <f t="shared" si="127"/>
        <v>0</v>
      </c>
      <c r="H256" s="50">
        <f t="shared" si="127"/>
        <v>0</v>
      </c>
      <c r="I256" s="50">
        <f t="shared" si="127"/>
        <v>0</v>
      </c>
      <c r="J256" s="50">
        <f t="shared" si="127"/>
        <v>0</v>
      </c>
      <c r="K256" s="50">
        <f t="shared" si="127"/>
        <v>0</v>
      </c>
    </row>
    <row r="257" spans="1:11" ht="30" hidden="1" x14ac:dyDescent="0.25">
      <c r="A257" s="39"/>
      <c r="B257" s="52"/>
      <c r="C257" s="46"/>
      <c r="D257" s="53">
        <v>51501</v>
      </c>
      <c r="E257" s="54" t="s">
        <v>218</v>
      </c>
      <c r="F257" s="21"/>
      <c r="G257" s="21"/>
      <c r="H257" s="23">
        <f t="shared" si="108"/>
        <v>0</v>
      </c>
      <c r="I257" s="21"/>
      <c r="J257" s="21"/>
      <c r="K257" s="23">
        <f t="shared" si="109"/>
        <v>0</v>
      </c>
    </row>
    <row r="258" spans="1:11" hidden="1" x14ac:dyDescent="0.25">
      <c r="A258" s="39"/>
      <c r="B258" s="52"/>
      <c r="C258" s="46"/>
      <c r="D258" s="53">
        <v>51502</v>
      </c>
      <c r="E258" s="54" t="s">
        <v>219</v>
      </c>
      <c r="F258" s="21"/>
      <c r="G258" s="21"/>
      <c r="H258" s="23">
        <f t="shared" si="108"/>
        <v>0</v>
      </c>
      <c r="I258" s="21"/>
      <c r="J258" s="21"/>
      <c r="K258" s="23">
        <f t="shared" si="109"/>
        <v>0</v>
      </c>
    </row>
    <row r="259" spans="1:11" hidden="1" x14ac:dyDescent="0.25">
      <c r="A259" s="39"/>
      <c r="B259" s="52"/>
      <c r="C259" s="46"/>
      <c r="D259" s="53">
        <v>51503</v>
      </c>
      <c r="E259" s="54" t="s">
        <v>220</v>
      </c>
      <c r="F259" s="21"/>
      <c r="G259" s="21"/>
      <c r="H259" s="23">
        <f t="shared" si="108"/>
        <v>0</v>
      </c>
      <c r="I259" s="21"/>
      <c r="J259" s="21"/>
      <c r="K259" s="23">
        <f t="shared" si="109"/>
        <v>0</v>
      </c>
    </row>
    <row r="260" spans="1:11" hidden="1" x14ac:dyDescent="0.25">
      <c r="A260" s="39"/>
      <c r="B260" s="46"/>
      <c r="C260" s="47">
        <v>51900</v>
      </c>
      <c r="D260" s="48" t="s">
        <v>221</v>
      </c>
      <c r="E260" s="49"/>
      <c r="F260" s="50">
        <f t="shared" ref="F260:K260" si="128">SUM(F261)</f>
        <v>0</v>
      </c>
      <c r="G260" s="50">
        <f t="shared" si="128"/>
        <v>0</v>
      </c>
      <c r="H260" s="50">
        <f t="shared" si="128"/>
        <v>0</v>
      </c>
      <c r="I260" s="50">
        <f t="shared" si="128"/>
        <v>0</v>
      </c>
      <c r="J260" s="50">
        <f t="shared" si="128"/>
        <v>0</v>
      </c>
      <c r="K260" s="50">
        <f t="shared" si="128"/>
        <v>0</v>
      </c>
    </row>
    <row r="261" spans="1:11" ht="30" hidden="1" x14ac:dyDescent="0.25">
      <c r="A261" s="39"/>
      <c r="B261" s="52"/>
      <c r="C261" s="62"/>
      <c r="D261" s="63">
        <v>51901</v>
      </c>
      <c r="E261" s="64" t="s">
        <v>221</v>
      </c>
      <c r="F261" s="21"/>
      <c r="G261" s="21"/>
      <c r="H261" s="23">
        <f t="shared" si="108"/>
        <v>0</v>
      </c>
      <c r="I261" s="21"/>
      <c r="J261" s="21"/>
      <c r="K261" s="23">
        <f t="shared" si="109"/>
        <v>0</v>
      </c>
    </row>
    <row r="262" spans="1:11" hidden="1" x14ac:dyDescent="0.25">
      <c r="A262" s="39"/>
      <c r="B262" s="40">
        <v>52000</v>
      </c>
      <c r="C262" s="41" t="s">
        <v>222</v>
      </c>
      <c r="D262" s="42"/>
      <c r="E262" s="43"/>
      <c r="F262" s="44">
        <f t="shared" ref="F262:K262" si="129">SUM(F263,F265)</f>
        <v>0</v>
      </c>
      <c r="G262" s="44">
        <f t="shared" si="129"/>
        <v>0</v>
      </c>
      <c r="H262" s="44">
        <f t="shared" si="129"/>
        <v>0</v>
      </c>
      <c r="I262" s="44">
        <f t="shared" si="129"/>
        <v>0</v>
      </c>
      <c r="J262" s="44">
        <f t="shared" si="129"/>
        <v>0</v>
      </c>
      <c r="K262" s="44">
        <f t="shared" si="129"/>
        <v>0</v>
      </c>
    </row>
    <row r="263" spans="1:11" hidden="1" x14ac:dyDescent="0.25">
      <c r="A263" s="39"/>
      <c r="B263" s="46"/>
      <c r="C263" s="47">
        <v>52100</v>
      </c>
      <c r="D263" s="48" t="s">
        <v>223</v>
      </c>
      <c r="E263" s="49"/>
      <c r="F263" s="50">
        <f t="shared" ref="F263:K263" si="130">SUM(F264)</f>
        <v>0</v>
      </c>
      <c r="G263" s="50">
        <f t="shared" si="130"/>
        <v>0</v>
      </c>
      <c r="H263" s="50">
        <f t="shared" si="130"/>
        <v>0</v>
      </c>
      <c r="I263" s="50">
        <f t="shared" si="130"/>
        <v>0</v>
      </c>
      <c r="J263" s="50">
        <f t="shared" si="130"/>
        <v>0</v>
      </c>
      <c r="K263" s="50">
        <f t="shared" si="130"/>
        <v>0</v>
      </c>
    </row>
    <row r="264" spans="1:11" hidden="1" x14ac:dyDescent="0.25">
      <c r="A264" s="39"/>
      <c r="B264" s="52"/>
      <c r="C264" s="62"/>
      <c r="D264" s="63">
        <v>52101</v>
      </c>
      <c r="E264" s="64" t="s">
        <v>223</v>
      </c>
      <c r="F264" s="21"/>
      <c r="G264" s="21"/>
      <c r="H264" s="23">
        <f t="shared" si="108"/>
        <v>0</v>
      </c>
      <c r="I264" s="21"/>
      <c r="J264" s="21"/>
      <c r="K264" s="23">
        <f t="shared" si="109"/>
        <v>0</v>
      </c>
    </row>
    <row r="265" spans="1:11" hidden="1" x14ac:dyDescent="0.25">
      <c r="A265" s="39"/>
      <c r="B265" s="46"/>
      <c r="C265" s="47">
        <v>52300</v>
      </c>
      <c r="D265" s="48" t="s">
        <v>224</v>
      </c>
      <c r="E265" s="49"/>
      <c r="F265" s="50">
        <f t="shared" ref="F265:K265" si="131">SUM(F266)</f>
        <v>0</v>
      </c>
      <c r="G265" s="50">
        <f t="shared" si="131"/>
        <v>0</v>
      </c>
      <c r="H265" s="50">
        <f t="shared" si="131"/>
        <v>0</v>
      </c>
      <c r="I265" s="50">
        <f t="shared" si="131"/>
        <v>0</v>
      </c>
      <c r="J265" s="50">
        <f t="shared" si="131"/>
        <v>0</v>
      </c>
      <c r="K265" s="50">
        <f t="shared" si="131"/>
        <v>0</v>
      </c>
    </row>
    <row r="266" spans="1:11" hidden="1" x14ac:dyDescent="0.25">
      <c r="A266" s="39"/>
      <c r="B266" s="52"/>
      <c r="C266" s="62"/>
      <c r="D266" s="63">
        <v>52301</v>
      </c>
      <c r="E266" s="64" t="s">
        <v>224</v>
      </c>
      <c r="F266" s="21"/>
      <c r="G266" s="21"/>
      <c r="H266" s="23">
        <f t="shared" si="108"/>
        <v>0</v>
      </c>
      <c r="I266" s="21"/>
      <c r="J266" s="21"/>
      <c r="K266" s="23">
        <f t="shared" si="109"/>
        <v>0</v>
      </c>
    </row>
    <row r="267" spans="1:11" hidden="1" x14ac:dyDescent="0.25">
      <c r="A267" s="39"/>
      <c r="B267" s="40">
        <v>53000</v>
      </c>
      <c r="C267" s="41" t="s">
        <v>225</v>
      </c>
      <c r="D267" s="42"/>
      <c r="E267" s="43"/>
      <c r="F267" s="44">
        <f t="shared" ref="F267:K267" si="132">SUM(F268)</f>
        <v>0</v>
      </c>
      <c r="G267" s="44">
        <f t="shared" si="132"/>
        <v>0</v>
      </c>
      <c r="H267" s="44">
        <f t="shared" si="132"/>
        <v>0</v>
      </c>
      <c r="I267" s="44">
        <f t="shared" si="132"/>
        <v>0</v>
      </c>
      <c r="J267" s="44">
        <f t="shared" si="132"/>
        <v>0</v>
      </c>
      <c r="K267" s="44">
        <f t="shared" si="132"/>
        <v>0</v>
      </c>
    </row>
    <row r="268" spans="1:11" hidden="1" x14ac:dyDescent="0.25">
      <c r="A268" s="39"/>
      <c r="B268" s="46"/>
      <c r="C268" s="47">
        <v>53100</v>
      </c>
      <c r="D268" s="48" t="s">
        <v>226</v>
      </c>
      <c r="E268" s="49"/>
      <c r="F268" s="50">
        <f t="shared" ref="F268:K268" si="133">SUM(F271)</f>
        <v>0</v>
      </c>
      <c r="G268" s="50">
        <f t="shared" si="133"/>
        <v>0</v>
      </c>
      <c r="H268" s="50">
        <f t="shared" si="133"/>
        <v>0</v>
      </c>
      <c r="I268" s="50">
        <f t="shared" si="133"/>
        <v>0</v>
      </c>
      <c r="J268" s="50">
        <f t="shared" si="133"/>
        <v>0</v>
      </c>
      <c r="K268" s="50">
        <f t="shared" si="133"/>
        <v>0</v>
      </c>
    </row>
    <row r="269" spans="1:11" hidden="1" x14ac:dyDescent="0.25">
      <c r="A269" s="39"/>
      <c r="B269" s="52"/>
      <c r="C269" s="62"/>
      <c r="D269" s="63">
        <v>53101</v>
      </c>
      <c r="E269" s="66"/>
      <c r="F269" s="21"/>
      <c r="G269" s="21"/>
      <c r="H269" s="23"/>
      <c r="I269" s="21"/>
      <c r="J269" s="21"/>
      <c r="K269" s="23"/>
    </row>
    <row r="270" spans="1:11" hidden="1" x14ac:dyDescent="0.25">
      <c r="A270" s="39"/>
      <c r="B270" s="46"/>
      <c r="C270" s="47">
        <v>53200</v>
      </c>
      <c r="D270" s="48" t="s">
        <v>227</v>
      </c>
      <c r="E270" s="49"/>
      <c r="F270" s="50"/>
      <c r="G270" s="50"/>
      <c r="H270" s="50"/>
      <c r="I270" s="50"/>
      <c r="J270" s="50"/>
      <c r="K270" s="50"/>
    </row>
    <row r="271" spans="1:11" hidden="1" x14ac:dyDescent="0.25">
      <c r="A271" s="39"/>
      <c r="B271" s="52"/>
      <c r="C271" s="62"/>
      <c r="D271" s="63">
        <v>53201</v>
      </c>
      <c r="E271" s="66" t="s">
        <v>227</v>
      </c>
      <c r="F271" s="21"/>
      <c r="G271" s="21"/>
      <c r="H271" s="23">
        <f t="shared" si="108"/>
        <v>0</v>
      </c>
      <c r="I271" s="21"/>
      <c r="J271" s="21"/>
      <c r="K271" s="23">
        <f t="shared" si="109"/>
        <v>0</v>
      </c>
    </row>
    <row r="272" spans="1:11" hidden="1" x14ac:dyDescent="0.25">
      <c r="A272" s="39"/>
      <c r="B272" s="40">
        <v>54000</v>
      </c>
      <c r="C272" s="41" t="s">
        <v>228</v>
      </c>
      <c r="D272" s="42"/>
      <c r="E272" s="43"/>
      <c r="F272" s="44">
        <f t="shared" ref="F272:K273" si="134">SUM(F273)</f>
        <v>0</v>
      </c>
      <c r="G272" s="44">
        <f t="shared" si="134"/>
        <v>0</v>
      </c>
      <c r="H272" s="44">
        <f t="shared" si="134"/>
        <v>0</v>
      </c>
      <c r="I272" s="44">
        <f t="shared" si="134"/>
        <v>0</v>
      </c>
      <c r="J272" s="44">
        <f t="shared" si="134"/>
        <v>0</v>
      </c>
      <c r="K272" s="44">
        <f t="shared" si="134"/>
        <v>0</v>
      </c>
    </row>
    <row r="273" spans="1:11" hidden="1" x14ac:dyDescent="0.25">
      <c r="A273" s="39"/>
      <c r="B273" s="46"/>
      <c r="C273" s="47">
        <v>54100</v>
      </c>
      <c r="D273" s="48" t="s">
        <v>228</v>
      </c>
      <c r="E273" s="49"/>
      <c r="F273" s="50">
        <f t="shared" si="134"/>
        <v>0</v>
      </c>
      <c r="G273" s="50">
        <f t="shared" si="134"/>
        <v>0</v>
      </c>
      <c r="H273" s="50">
        <f t="shared" si="134"/>
        <v>0</v>
      </c>
      <c r="I273" s="50">
        <f t="shared" si="134"/>
        <v>0</v>
      </c>
      <c r="J273" s="50">
        <f t="shared" si="134"/>
        <v>0</v>
      </c>
      <c r="K273" s="50">
        <f t="shared" si="134"/>
        <v>0</v>
      </c>
    </row>
    <row r="274" spans="1:11" hidden="1" x14ac:dyDescent="0.25">
      <c r="A274" s="39"/>
      <c r="B274" s="52"/>
      <c r="C274" s="62"/>
      <c r="D274" s="63">
        <v>54101</v>
      </c>
      <c r="E274" s="64" t="s">
        <v>228</v>
      </c>
      <c r="F274" s="21"/>
      <c r="G274" s="21"/>
      <c r="H274" s="23">
        <f t="shared" si="108"/>
        <v>0</v>
      </c>
      <c r="I274" s="21"/>
      <c r="J274" s="21"/>
      <c r="K274" s="23">
        <f t="shared" si="109"/>
        <v>0</v>
      </c>
    </row>
    <row r="275" spans="1:11" hidden="1" x14ac:dyDescent="0.25">
      <c r="A275" s="39"/>
      <c r="B275" s="40">
        <v>56000</v>
      </c>
      <c r="C275" s="41" t="s">
        <v>229</v>
      </c>
      <c r="D275" s="42"/>
      <c r="E275" s="43"/>
      <c r="F275" s="44">
        <f t="shared" ref="F275:K275" si="135">SUM(F276,F278,F280,F282)</f>
        <v>0</v>
      </c>
      <c r="G275" s="44">
        <f t="shared" si="135"/>
        <v>0</v>
      </c>
      <c r="H275" s="44">
        <f t="shared" si="135"/>
        <v>0</v>
      </c>
      <c r="I275" s="44">
        <f t="shared" si="135"/>
        <v>0</v>
      </c>
      <c r="J275" s="44">
        <f t="shared" si="135"/>
        <v>0</v>
      </c>
      <c r="K275" s="44">
        <f t="shared" si="135"/>
        <v>0</v>
      </c>
    </row>
    <row r="276" spans="1:11" hidden="1" x14ac:dyDescent="0.25">
      <c r="A276" s="39"/>
      <c r="B276" s="46"/>
      <c r="C276" s="47">
        <v>56400</v>
      </c>
      <c r="D276" s="48" t="s">
        <v>230</v>
      </c>
      <c r="E276" s="49"/>
      <c r="F276" s="50">
        <f t="shared" ref="F276:K276" si="136">SUM(F277)</f>
        <v>0</v>
      </c>
      <c r="G276" s="50">
        <f t="shared" si="136"/>
        <v>0</v>
      </c>
      <c r="H276" s="50">
        <f t="shared" si="136"/>
        <v>0</v>
      </c>
      <c r="I276" s="50">
        <f t="shared" si="136"/>
        <v>0</v>
      </c>
      <c r="J276" s="50">
        <f t="shared" si="136"/>
        <v>0</v>
      </c>
      <c r="K276" s="50">
        <f t="shared" si="136"/>
        <v>0</v>
      </c>
    </row>
    <row r="277" spans="1:11" ht="30" hidden="1" x14ac:dyDescent="0.25">
      <c r="A277" s="39"/>
      <c r="B277" s="52"/>
      <c r="C277" s="46"/>
      <c r="D277" s="53">
        <v>56401</v>
      </c>
      <c r="E277" s="54" t="s">
        <v>231</v>
      </c>
      <c r="F277" s="21"/>
      <c r="G277" s="21"/>
      <c r="H277" s="23">
        <f t="shared" si="108"/>
        <v>0</v>
      </c>
      <c r="I277" s="21"/>
      <c r="J277" s="21"/>
      <c r="K277" s="23">
        <f t="shared" si="109"/>
        <v>0</v>
      </c>
    </row>
    <row r="278" spans="1:11" hidden="1" x14ac:dyDescent="0.25">
      <c r="A278" s="39"/>
      <c r="B278" s="46"/>
      <c r="C278" s="47">
        <v>56500</v>
      </c>
      <c r="D278" s="48" t="s">
        <v>232</v>
      </c>
      <c r="E278" s="49"/>
      <c r="F278" s="50">
        <f t="shared" ref="F278:K278" si="137">SUM(F279)</f>
        <v>0</v>
      </c>
      <c r="G278" s="50">
        <f t="shared" si="137"/>
        <v>0</v>
      </c>
      <c r="H278" s="50">
        <f t="shared" si="137"/>
        <v>0</v>
      </c>
      <c r="I278" s="50">
        <f t="shared" si="137"/>
        <v>0</v>
      </c>
      <c r="J278" s="50">
        <f t="shared" si="137"/>
        <v>0</v>
      </c>
      <c r="K278" s="50">
        <f t="shared" si="137"/>
        <v>0</v>
      </c>
    </row>
    <row r="279" spans="1:11" ht="30" hidden="1" x14ac:dyDescent="0.25">
      <c r="A279" s="39"/>
      <c r="B279" s="52"/>
      <c r="C279" s="46"/>
      <c r="D279" s="53">
        <v>56501</v>
      </c>
      <c r="E279" s="54" t="s">
        <v>232</v>
      </c>
      <c r="F279" s="21"/>
      <c r="G279" s="21"/>
      <c r="H279" s="23">
        <f t="shared" si="108"/>
        <v>0</v>
      </c>
      <c r="I279" s="21"/>
      <c r="J279" s="21"/>
      <c r="K279" s="23">
        <f t="shared" si="109"/>
        <v>0</v>
      </c>
    </row>
    <row r="280" spans="1:11" hidden="1" x14ac:dyDescent="0.25">
      <c r="A280" s="39"/>
      <c r="B280" s="46"/>
      <c r="C280" s="47">
        <v>56600</v>
      </c>
      <c r="D280" s="48" t="s">
        <v>233</v>
      </c>
      <c r="E280" s="49"/>
      <c r="F280" s="50">
        <f t="shared" ref="F280:K280" si="138">SUM(F281)</f>
        <v>0</v>
      </c>
      <c r="G280" s="50">
        <f t="shared" si="138"/>
        <v>0</v>
      </c>
      <c r="H280" s="50">
        <f t="shared" si="138"/>
        <v>0</v>
      </c>
      <c r="I280" s="50">
        <f t="shared" si="138"/>
        <v>0</v>
      </c>
      <c r="J280" s="50">
        <f t="shared" si="138"/>
        <v>0</v>
      </c>
      <c r="K280" s="50">
        <f t="shared" si="138"/>
        <v>0</v>
      </c>
    </row>
    <row r="281" spans="1:11" ht="30" hidden="1" x14ac:dyDescent="0.25">
      <c r="A281" s="39"/>
      <c r="B281" s="52"/>
      <c r="C281" s="46"/>
      <c r="D281" s="65">
        <v>56601</v>
      </c>
      <c r="E281" s="67" t="s">
        <v>233</v>
      </c>
      <c r="F281" s="21"/>
      <c r="G281" s="21"/>
      <c r="H281" s="23">
        <f t="shared" si="108"/>
        <v>0</v>
      </c>
      <c r="I281" s="21"/>
      <c r="J281" s="21"/>
      <c r="K281" s="23">
        <f t="shared" si="109"/>
        <v>0</v>
      </c>
    </row>
    <row r="282" spans="1:11" hidden="1" x14ac:dyDescent="0.25">
      <c r="A282" s="39"/>
      <c r="B282" s="46"/>
      <c r="C282" s="47">
        <v>56900</v>
      </c>
      <c r="D282" s="48" t="s">
        <v>234</v>
      </c>
      <c r="E282" s="49"/>
      <c r="F282" s="50">
        <f t="shared" ref="F282:K282" si="139">SUM(F283)</f>
        <v>0</v>
      </c>
      <c r="G282" s="50">
        <f t="shared" si="139"/>
        <v>0</v>
      </c>
      <c r="H282" s="50">
        <f t="shared" si="139"/>
        <v>0</v>
      </c>
      <c r="I282" s="50">
        <f t="shared" si="139"/>
        <v>0</v>
      </c>
      <c r="J282" s="50">
        <f t="shared" si="139"/>
        <v>0</v>
      </c>
      <c r="K282" s="50">
        <f t="shared" si="139"/>
        <v>0</v>
      </c>
    </row>
    <row r="283" spans="1:11" hidden="1" x14ac:dyDescent="0.25">
      <c r="A283" s="39"/>
      <c r="B283" s="52"/>
      <c r="C283" s="46"/>
      <c r="D283" s="53">
        <v>56901</v>
      </c>
      <c r="E283" s="54" t="s">
        <v>234</v>
      </c>
      <c r="F283" s="21"/>
      <c r="G283" s="21"/>
      <c r="H283" s="23">
        <f t="shared" ref="H283:H293" si="140">F283+G283</f>
        <v>0</v>
      </c>
      <c r="I283" s="21"/>
      <c r="J283" s="21"/>
      <c r="K283" s="23">
        <f t="shared" ref="K283:K293" si="141">H283-I283</f>
        <v>0</v>
      </c>
    </row>
    <row r="284" spans="1:11" hidden="1" x14ac:dyDescent="0.25">
      <c r="A284" s="68"/>
      <c r="B284" s="69"/>
      <c r="C284" s="70"/>
      <c r="D284" s="71"/>
      <c r="E284" s="72"/>
      <c r="F284" s="23"/>
      <c r="G284" s="23"/>
      <c r="H284" s="23">
        <f t="shared" si="140"/>
        <v>0</v>
      </c>
      <c r="I284" s="23"/>
      <c r="J284" s="23"/>
      <c r="K284" s="23">
        <f t="shared" si="141"/>
        <v>0</v>
      </c>
    </row>
    <row r="285" spans="1:11" hidden="1" x14ac:dyDescent="0.25">
      <c r="A285" s="35">
        <v>60000</v>
      </c>
      <c r="B285" s="36" t="s">
        <v>235</v>
      </c>
      <c r="C285" s="37"/>
      <c r="D285" s="37"/>
      <c r="E285" s="38"/>
      <c r="F285" s="23">
        <f t="shared" ref="F285:K285" si="142">SUM(F289)</f>
        <v>0</v>
      </c>
      <c r="G285" s="23">
        <f t="shared" si="142"/>
        <v>0</v>
      </c>
      <c r="H285" s="23">
        <f t="shared" si="142"/>
        <v>0</v>
      </c>
      <c r="I285" s="23">
        <f t="shared" si="142"/>
        <v>0</v>
      </c>
      <c r="J285" s="23">
        <f t="shared" si="142"/>
        <v>0</v>
      </c>
      <c r="K285" s="23">
        <f t="shared" si="142"/>
        <v>0</v>
      </c>
    </row>
    <row r="286" spans="1:11" hidden="1" x14ac:dyDescent="0.25">
      <c r="A286" s="39"/>
      <c r="B286" s="40">
        <v>61000</v>
      </c>
      <c r="C286" s="41" t="s">
        <v>236</v>
      </c>
      <c r="D286" s="42"/>
      <c r="E286" s="43"/>
      <c r="F286" s="44"/>
      <c r="G286" s="44"/>
      <c r="H286" s="44"/>
      <c r="I286" s="44"/>
      <c r="J286" s="44"/>
      <c r="K286" s="44"/>
    </row>
    <row r="287" spans="1:11" hidden="1" x14ac:dyDescent="0.25">
      <c r="A287" s="39"/>
      <c r="B287" s="46"/>
      <c r="C287" s="47">
        <v>61200</v>
      </c>
      <c r="D287" s="48" t="s">
        <v>237</v>
      </c>
      <c r="E287" s="49"/>
      <c r="F287" s="50"/>
      <c r="G287" s="50"/>
      <c r="H287" s="50"/>
      <c r="I287" s="50"/>
      <c r="J287" s="50"/>
      <c r="K287" s="50"/>
    </row>
    <row r="288" spans="1:11" ht="30" hidden="1" x14ac:dyDescent="0.25">
      <c r="A288" s="68"/>
      <c r="B288" s="69"/>
      <c r="C288" s="70"/>
      <c r="D288" s="71">
        <v>61201</v>
      </c>
      <c r="E288" s="72" t="s">
        <v>238</v>
      </c>
      <c r="F288" s="21"/>
      <c r="G288" s="21"/>
      <c r="H288" s="23"/>
      <c r="I288" s="21"/>
      <c r="J288" s="21"/>
      <c r="K288" s="23"/>
    </row>
    <row r="289" spans="1:11" hidden="1" x14ac:dyDescent="0.25">
      <c r="A289" s="39"/>
      <c r="B289" s="40">
        <v>62000</v>
      </c>
      <c r="C289" s="41" t="s">
        <v>239</v>
      </c>
      <c r="D289" s="42"/>
      <c r="E289" s="43"/>
      <c r="F289" s="44">
        <f t="shared" ref="F289:K289" si="143">SUM(F292)</f>
        <v>0</v>
      </c>
      <c r="G289" s="44">
        <f t="shared" si="143"/>
        <v>0</v>
      </c>
      <c r="H289" s="44">
        <f t="shared" si="143"/>
        <v>0</v>
      </c>
      <c r="I289" s="44">
        <f t="shared" si="143"/>
        <v>0</v>
      </c>
      <c r="J289" s="44">
        <f t="shared" si="143"/>
        <v>0</v>
      </c>
      <c r="K289" s="44">
        <f t="shared" si="143"/>
        <v>0</v>
      </c>
    </row>
    <row r="290" spans="1:11" hidden="1" x14ac:dyDescent="0.25">
      <c r="A290" s="39"/>
      <c r="B290" s="46"/>
      <c r="C290" s="48">
        <v>62200</v>
      </c>
      <c r="D290" s="48" t="s">
        <v>237</v>
      </c>
      <c r="E290" s="49"/>
      <c r="F290" s="50"/>
      <c r="G290" s="50"/>
      <c r="H290" s="50"/>
      <c r="I290" s="50"/>
      <c r="J290" s="50"/>
      <c r="K290" s="50"/>
    </row>
    <row r="291" spans="1:11" ht="30" hidden="1" x14ac:dyDescent="0.25">
      <c r="A291" s="68"/>
      <c r="B291" s="69"/>
      <c r="C291" s="71"/>
      <c r="D291" s="71">
        <v>62201</v>
      </c>
      <c r="E291" s="72" t="s">
        <v>240</v>
      </c>
      <c r="F291" s="21"/>
      <c r="G291" s="21"/>
      <c r="H291" s="23"/>
      <c r="I291" s="21"/>
      <c r="J291" s="21"/>
      <c r="K291" s="23"/>
    </row>
    <row r="292" spans="1:11" hidden="1" x14ac:dyDescent="0.25">
      <c r="A292" s="39"/>
      <c r="B292" s="46"/>
      <c r="C292" s="47">
        <v>62900</v>
      </c>
      <c r="D292" s="48" t="s">
        <v>241</v>
      </c>
      <c r="E292" s="49"/>
      <c r="F292" s="50">
        <f t="shared" ref="F292:K292" si="144">SUM(F293)</f>
        <v>0</v>
      </c>
      <c r="G292" s="50">
        <f t="shared" si="144"/>
        <v>0</v>
      </c>
      <c r="H292" s="50">
        <f t="shared" si="144"/>
        <v>0</v>
      </c>
      <c r="I292" s="50">
        <f t="shared" si="144"/>
        <v>0</v>
      </c>
      <c r="J292" s="50">
        <f t="shared" si="144"/>
        <v>0</v>
      </c>
      <c r="K292" s="50">
        <f t="shared" si="144"/>
        <v>0</v>
      </c>
    </row>
    <row r="293" spans="1:11" ht="30" hidden="1" x14ac:dyDescent="0.25">
      <c r="A293" s="68"/>
      <c r="B293" s="69"/>
      <c r="C293" s="70"/>
      <c r="D293" s="71">
        <v>62901</v>
      </c>
      <c r="E293" s="72" t="s">
        <v>242</v>
      </c>
      <c r="F293" s="21"/>
      <c r="G293" s="21"/>
      <c r="H293" s="23">
        <f t="shared" si="140"/>
        <v>0</v>
      </c>
      <c r="I293" s="21"/>
      <c r="J293" s="21"/>
      <c r="K293" s="23">
        <f t="shared" si="141"/>
        <v>0</v>
      </c>
    </row>
    <row r="294" spans="1:11" hidden="1" x14ac:dyDescent="0.25">
      <c r="A294" s="68"/>
      <c r="B294" s="69"/>
      <c r="C294" s="70"/>
      <c r="D294" s="71"/>
      <c r="E294" s="72"/>
      <c r="F294" s="73"/>
      <c r="G294" s="73"/>
      <c r="H294" s="74"/>
      <c r="I294" s="73"/>
      <c r="J294" s="73"/>
      <c r="K294" s="74"/>
    </row>
    <row r="295" spans="1:11" hidden="1" x14ac:dyDescent="0.25">
      <c r="A295" s="35">
        <v>70000</v>
      </c>
      <c r="B295" s="36" t="s">
        <v>243</v>
      </c>
      <c r="C295" s="37"/>
      <c r="D295" s="37"/>
      <c r="E295" s="38"/>
      <c r="F295" s="23">
        <f t="shared" ref="F295:K297" si="145">SUM(F296)</f>
        <v>0</v>
      </c>
      <c r="G295" s="23">
        <f t="shared" si="145"/>
        <v>0</v>
      </c>
      <c r="H295" s="23">
        <f t="shared" si="145"/>
        <v>0</v>
      </c>
      <c r="I295" s="23">
        <f t="shared" si="145"/>
        <v>0</v>
      </c>
      <c r="J295" s="23">
        <f t="shared" si="145"/>
        <v>0</v>
      </c>
      <c r="K295" s="23">
        <f t="shared" si="145"/>
        <v>0</v>
      </c>
    </row>
    <row r="296" spans="1:11" hidden="1" x14ac:dyDescent="0.25">
      <c r="A296" s="39"/>
      <c r="B296" s="40">
        <v>75000</v>
      </c>
      <c r="C296" s="41" t="s">
        <v>244</v>
      </c>
      <c r="D296" s="42"/>
      <c r="E296" s="43"/>
      <c r="F296" s="44">
        <f t="shared" si="145"/>
        <v>0</v>
      </c>
      <c r="G296" s="44">
        <f t="shared" si="145"/>
        <v>0</v>
      </c>
      <c r="H296" s="44">
        <f t="shared" si="145"/>
        <v>0</v>
      </c>
      <c r="I296" s="44">
        <f t="shared" si="145"/>
        <v>0</v>
      </c>
      <c r="J296" s="44">
        <f t="shared" si="145"/>
        <v>0</v>
      </c>
      <c r="K296" s="44">
        <f t="shared" si="145"/>
        <v>0</v>
      </c>
    </row>
    <row r="297" spans="1:11" hidden="1" x14ac:dyDescent="0.25">
      <c r="A297" s="39"/>
      <c r="B297" s="46"/>
      <c r="C297" s="47">
        <v>75300</v>
      </c>
      <c r="D297" s="48" t="s">
        <v>245</v>
      </c>
      <c r="E297" s="49"/>
      <c r="F297" s="50">
        <f t="shared" si="145"/>
        <v>0</v>
      </c>
      <c r="G297" s="50">
        <f t="shared" si="145"/>
        <v>0</v>
      </c>
      <c r="H297" s="50">
        <f t="shared" si="145"/>
        <v>0</v>
      </c>
      <c r="I297" s="50">
        <f t="shared" si="145"/>
        <v>0</v>
      </c>
      <c r="J297" s="50">
        <f t="shared" si="145"/>
        <v>0</v>
      </c>
      <c r="K297" s="50">
        <f t="shared" si="145"/>
        <v>0</v>
      </c>
    </row>
    <row r="298" spans="1:11" ht="30" hidden="1" x14ac:dyDescent="0.25">
      <c r="A298" s="68"/>
      <c r="B298" s="69"/>
      <c r="C298" s="70"/>
      <c r="D298" s="71">
        <v>75301</v>
      </c>
      <c r="E298" s="72" t="s">
        <v>246</v>
      </c>
      <c r="F298" s="73"/>
      <c r="G298" s="73"/>
      <c r="H298" s="23">
        <f t="shared" ref="H298" si="146">F298+G298</f>
        <v>0</v>
      </c>
      <c r="I298" s="73"/>
      <c r="J298" s="73"/>
      <c r="K298" s="23">
        <f t="shared" ref="K298" si="147">H298-I298</f>
        <v>0</v>
      </c>
    </row>
    <row r="299" spans="1:11" ht="15.75" thickBot="1" x14ac:dyDescent="0.3">
      <c r="A299" s="75"/>
      <c r="B299" s="76"/>
      <c r="C299" s="77"/>
      <c r="D299" s="78"/>
      <c r="E299" s="79"/>
      <c r="F299" s="80"/>
      <c r="G299" s="80"/>
      <c r="H299" s="80"/>
      <c r="I299" s="80"/>
      <c r="J299" s="80"/>
      <c r="K299" s="80"/>
    </row>
    <row r="300" spans="1:11" x14ac:dyDescent="0.25">
      <c r="A300" s="81"/>
      <c r="B300" s="81"/>
      <c r="C300" s="81"/>
      <c r="D300" s="81"/>
      <c r="E300" s="82"/>
      <c r="F300" s="81"/>
      <c r="G300" s="81"/>
      <c r="H300" s="81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1"/>
      <c r="H301" s="81"/>
      <c r="I301" s="81"/>
      <c r="J301" s="81"/>
      <c r="K301" s="81"/>
    </row>
    <row r="302" spans="1:11" x14ac:dyDescent="0.25">
      <c r="A302" s="81"/>
      <c r="B302" s="81"/>
      <c r="C302" s="81"/>
      <c r="D302" s="81"/>
      <c r="E302" s="82"/>
      <c r="F302" s="81"/>
      <c r="G302" s="81"/>
      <c r="H302" s="81"/>
      <c r="I302" s="81"/>
      <c r="J302" s="81"/>
      <c r="K302" s="81"/>
    </row>
    <row r="303" spans="1:11" x14ac:dyDescent="0.25">
      <c r="A303" s="81"/>
      <c r="B303" s="81"/>
      <c r="C303" s="81"/>
      <c r="D303" s="81"/>
      <c r="E303" s="82"/>
      <c r="F303" s="81"/>
      <c r="G303" s="81"/>
      <c r="H303" s="81"/>
      <c r="I303" s="81"/>
      <c r="J303" s="81"/>
      <c r="K303" s="81"/>
    </row>
    <row r="304" spans="1:11" x14ac:dyDescent="0.25">
      <c r="A304" s="81"/>
      <c r="B304" s="81"/>
      <c r="C304" s="81"/>
      <c r="D304" s="81"/>
      <c r="E304" s="82"/>
      <c r="F304" s="81"/>
      <c r="G304" s="81"/>
      <c r="H304" s="81"/>
      <c r="I304" s="81"/>
      <c r="J304" s="81"/>
      <c r="K304" s="81"/>
    </row>
    <row r="305" spans="1:11" x14ac:dyDescent="0.25">
      <c r="A305" s="81"/>
      <c r="B305" s="81"/>
      <c r="C305" s="81"/>
      <c r="D305" s="81"/>
      <c r="E305" s="82"/>
      <c r="F305" s="81"/>
      <c r="G305" s="81"/>
      <c r="H305" s="81"/>
      <c r="I305" s="81"/>
      <c r="J305" s="81"/>
      <c r="K305" s="81"/>
    </row>
    <row r="306" spans="1:11" x14ac:dyDescent="0.25">
      <c r="A306" s="81"/>
      <c r="B306" s="81"/>
      <c r="C306" s="81"/>
      <c r="D306" s="81"/>
      <c r="E306" s="82"/>
      <c r="F306" s="81"/>
      <c r="G306" s="81"/>
      <c r="H306" s="81"/>
      <c r="I306" s="81"/>
      <c r="J306" s="81"/>
      <c r="K306" s="81"/>
    </row>
    <row r="307" spans="1:11" x14ac:dyDescent="0.25">
      <c r="A307" s="81"/>
      <c r="B307" s="81"/>
      <c r="C307" s="81"/>
      <c r="D307" s="81"/>
      <c r="E307" s="82"/>
      <c r="F307" s="81"/>
      <c r="G307" s="81"/>
      <c r="H307" s="81"/>
      <c r="I307" s="81"/>
      <c r="J307" s="81"/>
      <c r="K307" s="81"/>
    </row>
    <row r="308" spans="1:11" x14ac:dyDescent="0.25">
      <c r="A308" s="81"/>
      <c r="B308" s="81"/>
      <c r="C308" s="81"/>
      <c r="D308" s="81"/>
      <c r="E308" s="82"/>
      <c r="F308" s="81"/>
      <c r="G308" s="81"/>
      <c r="H308" s="81"/>
      <c r="I308" s="81"/>
      <c r="J308" s="81"/>
      <c r="K308" s="81"/>
    </row>
    <row r="309" spans="1:11" x14ac:dyDescent="0.25">
      <c r="A309" s="81"/>
      <c r="B309" s="81"/>
      <c r="C309" s="81"/>
      <c r="D309" s="81"/>
      <c r="E309" s="82"/>
      <c r="F309" s="81"/>
      <c r="G309" s="81"/>
      <c r="H309" s="81"/>
      <c r="I309" s="81"/>
      <c r="J309" s="81"/>
      <c r="K309" s="81"/>
    </row>
    <row r="310" spans="1:11" x14ac:dyDescent="0.25">
      <c r="A310" s="81"/>
      <c r="B310" s="81"/>
      <c r="C310" s="81"/>
      <c r="D310" s="81"/>
      <c r="E310" s="82"/>
      <c r="F310" s="81"/>
      <c r="G310" s="81"/>
      <c r="H310" s="81"/>
      <c r="I310" s="81"/>
      <c r="J310" s="81"/>
      <c r="K310" s="81"/>
    </row>
    <row r="311" spans="1:11" x14ac:dyDescent="0.25">
      <c r="A311" s="81"/>
      <c r="B311" s="81"/>
      <c r="C311" s="81"/>
      <c r="D311" s="81"/>
      <c r="E311" s="82"/>
      <c r="F311" s="81"/>
      <c r="G311" s="81"/>
      <c r="H311" s="81"/>
      <c r="I311" s="81"/>
      <c r="J311" s="81"/>
      <c r="K311" s="81"/>
    </row>
    <row r="312" spans="1:11" x14ac:dyDescent="0.25">
      <c r="B312" s="83"/>
    </row>
    <row r="313" spans="1:11" x14ac:dyDescent="0.25">
      <c r="B313" s="83"/>
    </row>
    <row r="314" spans="1:11" x14ac:dyDescent="0.25">
      <c r="B314" s="83"/>
    </row>
    <row r="315" spans="1:11" x14ac:dyDescent="0.25">
      <c r="B315" s="83"/>
    </row>
    <row r="316" spans="1:11" x14ac:dyDescent="0.25">
      <c r="B316" s="83"/>
    </row>
    <row r="317" spans="1:11" x14ac:dyDescent="0.25">
      <c r="B317" s="83"/>
    </row>
    <row r="318" spans="1:11" x14ac:dyDescent="0.25">
      <c r="B318" s="83"/>
    </row>
    <row r="319" spans="1:11" x14ac:dyDescent="0.25">
      <c r="B319" s="83"/>
    </row>
    <row r="320" spans="1:11" x14ac:dyDescent="0.25">
      <c r="B320" s="83"/>
    </row>
    <row r="321" spans="2:2" x14ac:dyDescent="0.25">
      <c r="B321" s="83"/>
    </row>
    <row r="322" spans="2:2" x14ac:dyDescent="0.25">
      <c r="B322" s="83"/>
    </row>
    <row r="323" spans="2:2" x14ac:dyDescent="0.25">
      <c r="B323" s="83"/>
    </row>
    <row r="324" spans="2:2" x14ac:dyDescent="0.25">
      <c r="B324" s="83"/>
    </row>
    <row r="325" spans="2:2" x14ac:dyDescent="0.25">
      <c r="B325" s="83"/>
    </row>
    <row r="326" spans="2:2" x14ac:dyDescent="0.25">
      <c r="B326" s="83"/>
    </row>
    <row r="327" spans="2:2" x14ac:dyDescent="0.25">
      <c r="B327" s="83"/>
    </row>
    <row r="328" spans="2:2" x14ac:dyDescent="0.25">
      <c r="B328" s="83"/>
    </row>
    <row r="329" spans="2:2" x14ac:dyDescent="0.25">
      <c r="B329" s="83"/>
    </row>
    <row r="330" spans="2:2" x14ac:dyDescent="0.25">
      <c r="B330" s="83"/>
    </row>
    <row r="331" spans="2:2" x14ac:dyDescent="0.25">
      <c r="B331" s="83"/>
    </row>
    <row r="332" spans="2:2" x14ac:dyDescent="0.25">
      <c r="B332" s="83"/>
    </row>
    <row r="333" spans="2:2" x14ac:dyDescent="0.25">
      <c r="B333" s="83"/>
    </row>
    <row r="334" spans="2:2" x14ac:dyDescent="0.25">
      <c r="B334" s="83"/>
    </row>
    <row r="335" spans="2:2" x14ac:dyDescent="0.25">
      <c r="B335" s="83"/>
    </row>
    <row r="336" spans="2:2" x14ac:dyDescent="0.25">
      <c r="B336" s="83"/>
    </row>
    <row r="337" spans="2:2" x14ac:dyDescent="0.25">
      <c r="B337" s="83"/>
    </row>
    <row r="338" spans="2:2" x14ac:dyDescent="0.25">
      <c r="B338" s="83"/>
    </row>
    <row r="339" spans="2:2" x14ac:dyDescent="0.25">
      <c r="B339" s="83"/>
    </row>
    <row r="340" spans="2:2" x14ac:dyDescent="0.25">
      <c r="B340" s="83"/>
    </row>
    <row r="341" spans="2:2" x14ac:dyDescent="0.25">
      <c r="B341" s="83"/>
    </row>
    <row r="342" spans="2:2" x14ac:dyDescent="0.25">
      <c r="B342" s="83"/>
    </row>
    <row r="343" spans="2:2" x14ac:dyDescent="0.25">
      <c r="B343" s="83"/>
    </row>
    <row r="344" spans="2:2" x14ac:dyDescent="0.25">
      <c r="B344" s="83"/>
    </row>
    <row r="345" spans="2:2" x14ac:dyDescent="0.25">
      <c r="B345" s="83"/>
    </row>
    <row r="346" spans="2:2" x14ac:dyDescent="0.25">
      <c r="B346" s="83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1.01" bottom="0.91" header="0.31496062992125984" footer="0.39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2022-03-23T19:40:10Z</dcterms:created>
  <dcterms:modified xsi:type="dcterms:W3CDTF">2022-03-23T19:40:40Z</dcterms:modified>
</cp:coreProperties>
</file>