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2610" windowWidth="17955" windowHeight="5175"/>
  </bookViews>
  <sheets>
    <sheet name="EAI" sheetId="1" r:id="rId1"/>
  </sheets>
  <definedNames>
    <definedName name="_xlnm.Print_Area" localSheetId="0">EAI!$A$1:$J$63</definedName>
  </definedNames>
  <calcPr calcId="145621"/>
</workbook>
</file>

<file path=xl/calcChain.xml><?xml version="1.0" encoding="utf-8"?>
<calcChain xmlns="http://schemas.openxmlformats.org/spreadsheetml/2006/main">
  <c r="J46" i="1" l="1"/>
  <c r="G46" i="1"/>
  <c r="J45" i="1"/>
  <c r="I45" i="1"/>
  <c r="H45" i="1"/>
  <c r="G45" i="1"/>
  <c r="F45" i="1"/>
  <c r="E45" i="1"/>
  <c r="I43" i="1"/>
  <c r="H43" i="1"/>
  <c r="E43" i="1"/>
  <c r="G43" i="1" s="1"/>
  <c r="G39" i="1" s="1"/>
  <c r="I42" i="1"/>
  <c r="J42" i="1" s="1"/>
  <c r="H42" i="1"/>
  <c r="G42" i="1"/>
  <c r="E42" i="1"/>
  <c r="J40" i="1"/>
  <c r="G40" i="1"/>
  <c r="H39" i="1"/>
  <c r="F39" i="1"/>
  <c r="J37" i="1"/>
  <c r="I37" i="1"/>
  <c r="H37" i="1"/>
  <c r="F37" i="1"/>
  <c r="F48" i="1" s="1"/>
  <c r="J36" i="1"/>
  <c r="G36" i="1"/>
  <c r="I35" i="1"/>
  <c r="H35" i="1"/>
  <c r="H48" i="1" s="1"/>
  <c r="G35" i="1"/>
  <c r="E35" i="1"/>
  <c r="J34" i="1"/>
  <c r="G34" i="1"/>
  <c r="E33" i="1"/>
  <c r="J32" i="1"/>
  <c r="G32" i="1"/>
  <c r="J30" i="1"/>
  <c r="G30" i="1"/>
  <c r="I22" i="1"/>
  <c r="H22" i="1"/>
  <c r="F22" i="1"/>
  <c r="E22" i="1"/>
  <c r="J20" i="1"/>
  <c r="G20" i="1"/>
  <c r="J19" i="1"/>
  <c r="G19" i="1"/>
  <c r="J18" i="1"/>
  <c r="G18" i="1"/>
  <c r="G17" i="1"/>
  <c r="E17" i="1"/>
  <c r="J17" i="1" s="1"/>
  <c r="J16" i="1"/>
  <c r="G16" i="1"/>
  <c r="G15" i="1"/>
  <c r="J14" i="1"/>
  <c r="J22" i="1" s="1"/>
  <c r="G14" i="1"/>
  <c r="J13" i="1"/>
  <c r="G13" i="1"/>
  <c r="J12" i="1"/>
  <c r="G12" i="1"/>
  <c r="J11" i="1"/>
  <c r="G11" i="1"/>
  <c r="G22" i="1" s="1"/>
  <c r="E48" i="1" l="1"/>
  <c r="I48" i="1"/>
  <c r="H29" i="1"/>
  <c r="G33" i="1"/>
  <c r="J35" i="1"/>
  <c r="G37" i="1"/>
  <c r="E39" i="1"/>
  <c r="I39" i="1"/>
  <c r="J39" i="1" s="1"/>
  <c r="E29" i="1"/>
  <c r="I29" i="1"/>
  <c r="J33" i="1"/>
  <c r="J43" i="1"/>
  <c r="F29" i="1"/>
  <c r="G29" i="1" l="1"/>
  <c r="G48" i="1"/>
  <c r="J29" i="1"/>
  <c r="J48" i="1" s="1"/>
</calcChain>
</file>

<file path=xl/sharedStrings.xml><?xml version="1.0" encoding="utf-8"?>
<sst xmlns="http://schemas.openxmlformats.org/spreadsheetml/2006/main" count="64" uniqueCount="41">
  <si>
    <t>Fondo Auxiliar para la Administración de Justicia del Estado de Baja California</t>
  </si>
  <si>
    <t>Estado Analítico de Ingresos</t>
  </si>
  <si>
    <t>Del 1 de enero al 31 de marzo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</si>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</sst>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>
      <alignment vertical="top"/>
    </xf>
  </cellStyleXfs>
  <cellXfs count="65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vertical="center" wrapText="1"/>
    </xf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6" fillId="2" borderId="2" xfId="2" applyFont="1" applyFill="1" applyBorder="1"/>
    <xf numFmtId="0" fontId="6" fillId="2" borderId="3" xfId="2" applyFont="1" applyFill="1" applyBorder="1"/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40" fontId="7" fillId="2" borderId="8" xfId="0" applyNumberFormat="1" applyFont="1" applyFill="1" applyBorder="1" applyAlignment="1">
      <alignment vertical="top" wrapText="1"/>
    </xf>
    <xf numFmtId="40" fontId="7" fillId="2" borderId="8" xfId="1" applyNumberFormat="1" applyFont="1" applyFill="1" applyBorder="1" applyAlignment="1">
      <alignment vertical="top" wrapText="1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wrapText="1"/>
    </xf>
    <xf numFmtId="40" fontId="6" fillId="2" borderId="11" xfId="3" applyNumberFormat="1" applyFont="1" applyFill="1" applyBorder="1" applyAlignment="1">
      <alignment horizontal="center"/>
    </xf>
    <xf numFmtId="40" fontId="6" fillId="2" borderId="12" xfId="3" applyNumberFormat="1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Continuous"/>
    </xf>
    <xf numFmtId="0" fontId="9" fillId="2" borderId="14" xfId="2" applyFont="1" applyFill="1" applyBorder="1" applyAlignment="1">
      <alignment horizontal="centerContinuous"/>
    </xf>
    <xf numFmtId="0" fontId="9" fillId="2" borderId="15" xfId="2" applyFont="1" applyFill="1" applyBorder="1" applyAlignment="1">
      <alignment horizontal="left" wrapText="1"/>
    </xf>
    <xf numFmtId="40" fontId="7" fillId="2" borderId="8" xfId="1" applyNumberFormat="1" applyFont="1" applyFill="1" applyBorder="1" applyAlignment="1">
      <alignment vertical="center" wrapText="1"/>
    </xf>
    <xf numFmtId="40" fontId="7" fillId="2" borderId="5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0" fontId="7" fillId="2" borderId="12" xfId="0" applyNumberFormat="1" applyFont="1" applyFill="1" applyBorder="1" applyAlignment="1">
      <alignment horizontal="right" vertical="center" wrapText="1"/>
    </xf>
    <xf numFmtId="0" fontId="9" fillId="2" borderId="6" xfId="2" applyFont="1" applyFill="1" applyBorder="1" applyAlignment="1">
      <alignment horizontal="left" vertical="top"/>
    </xf>
    <xf numFmtId="0" fontId="9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2" fillId="2" borderId="8" xfId="1" applyNumberFormat="1" applyFont="1" applyFill="1" applyBorder="1" applyAlignment="1">
      <alignment vertical="top" wrapText="1"/>
    </xf>
    <xf numFmtId="0" fontId="6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 wrapText="1"/>
    </xf>
    <xf numFmtId="40" fontId="6" fillId="2" borderId="8" xfId="3" applyNumberFormat="1" applyFont="1" applyFill="1" applyBorder="1" applyAlignment="1">
      <alignment horizontal="center" vertical="top"/>
    </xf>
    <xf numFmtId="0" fontId="9" fillId="2" borderId="6" xfId="2" applyFont="1" applyFill="1" applyBorder="1" applyAlignment="1">
      <alignment horizontal="left" vertical="top" wrapText="1"/>
    </xf>
    <xf numFmtId="0" fontId="9" fillId="2" borderId="0" xfId="2" applyFont="1" applyFill="1" applyBorder="1" applyAlignment="1">
      <alignment horizontal="left" vertical="top" wrapText="1"/>
    </xf>
    <xf numFmtId="0" fontId="9" fillId="2" borderId="7" xfId="2" applyFont="1" applyFill="1" applyBorder="1" applyAlignment="1">
      <alignment horizontal="left" vertical="top" wrapText="1"/>
    </xf>
    <xf numFmtId="0" fontId="9" fillId="2" borderId="6" xfId="2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40" fontId="9" fillId="2" borderId="8" xfId="3" applyNumberFormat="1" applyFont="1" applyFill="1" applyBorder="1" applyAlignment="1">
      <alignment horizontal="center" vertical="top"/>
    </xf>
    <xf numFmtId="0" fontId="4" fillId="0" borderId="0" xfId="0" applyFont="1"/>
    <xf numFmtId="0" fontId="6" fillId="2" borderId="0" xfId="2" applyFont="1" applyFill="1" applyBorder="1" applyAlignment="1">
      <alignment horizontal="center" vertical="top"/>
    </xf>
    <xf numFmtId="40" fontId="12" fillId="2" borderId="8" xfId="0" applyNumberFormat="1" applyFont="1" applyFill="1" applyBorder="1" applyAlignment="1">
      <alignment vertical="top" wrapText="1"/>
    </xf>
    <xf numFmtId="38" fontId="2" fillId="0" borderId="0" xfId="0" applyNumberFormat="1" applyFont="1"/>
    <xf numFmtId="38" fontId="6" fillId="2" borderId="12" xfId="3" applyNumberFormat="1" applyFont="1" applyFill="1" applyBorder="1" applyAlignment="1">
      <alignment horizontal="center"/>
    </xf>
    <xf numFmtId="0" fontId="9" fillId="2" borderId="15" xfId="2" applyFont="1" applyFill="1" applyBorder="1" applyAlignment="1">
      <alignment horizontal="left" wrapText="1" indent="1"/>
    </xf>
    <xf numFmtId="40" fontId="12" fillId="2" borderId="8" xfId="1" applyNumberFormat="1" applyFont="1" applyFill="1" applyBorder="1" applyAlignment="1">
      <alignment vertical="center" wrapText="1"/>
    </xf>
    <xf numFmtId="40" fontId="9" fillId="2" borderId="5" xfId="2" applyNumberFormat="1" applyFont="1" applyFill="1" applyBorder="1" applyAlignment="1">
      <alignment horizontal="right"/>
    </xf>
    <xf numFmtId="38" fontId="10" fillId="2" borderId="3" xfId="0" applyNumberFormat="1" applyFont="1" applyFill="1" applyBorder="1" applyAlignment="1">
      <alignment vertical="top" wrapText="1"/>
    </xf>
    <xf numFmtId="38" fontId="11" fillId="0" borderId="13" xfId="0" applyNumberFormat="1" applyFont="1" applyBorder="1" applyAlignment="1">
      <alignment horizontal="center" vertical="top" wrapText="1"/>
    </xf>
    <xf numFmtId="38" fontId="11" fillId="0" borderId="15" xfId="0" applyNumberFormat="1" applyFont="1" applyBorder="1" applyAlignment="1">
      <alignment horizontal="center" vertical="top" wrapText="1"/>
    </xf>
    <xf numFmtId="40" fontId="9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13">
    <cellStyle name="=C:\WINNT\SYSTEM32\COMMAND.COM" xfId="4"/>
    <cellStyle name="Euro" xfId="5"/>
    <cellStyle name="Euro 2" xfId="6"/>
    <cellStyle name="Euro 3" xfId="7"/>
    <cellStyle name="Millares" xfId="1" builtinId="3"/>
    <cellStyle name="Millares 2" xfId="3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82250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391775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391775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4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workbookViewId="0">
      <selection activeCell="E25" sqref="E25:I25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ht="15" x14ac:dyDescent="0.25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ht="15" x14ac:dyDescent="0.25">
      <c r="B4" s="4"/>
      <c r="C4" s="4"/>
      <c r="D4" s="4"/>
      <c r="E4" s="4"/>
      <c r="F4" s="4"/>
      <c r="G4" s="4"/>
      <c r="H4" s="4"/>
      <c r="I4" s="4"/>
      <c r="J4" s="4"/>
    </row>
    <row r="5" spans="1:10" ht="15" x14ac:dyDescent="0.25">
      <c r="B5" s="4"/>
      <c r="C5" s="4"/>
      <c r="D5" s="4"/>
      <c r="E5" s="4"/>
      <c r="F5" s="4"/>
      <c r="G5" s="4"/>
      <c r="H5" s="4"/>
      <c r="I5" s="4"/>
      <c r="J5" s="4"/>
    </row>
    <row r="6" spans="1:10" s="1" customFormat="1" x14ac:dyDescent="0.2">
      <c r="A6" s="5"/>
      <c r="B6" s="5"/>
      <c r="C6" s="5"/>
      <c r="D6" s="5"/>
      <c r="F6" s="6"/>
      <c r="G6" s="6"/>
      <c r="H6" s="6"/>
      <c r="I6" s="6"/>
      <c r="J6" s="6"/>
    </row>
    <row r="7" spans="1:10" ht="12" customHeight="1" x14ac:dyDescent="0.2">
      <c r="A7" s="7"/>
      <c r="B7" s="8" t="s">
        <v>3</v>
      </c>
      <c r="C7" s="8"/>
      <c r="D7" s="8"/>
      <c r="E7" s="8" t="s">
        <v>4</v>
      </c>
      <c r="F7" s="8"/>
      <c r="G7" s="8"/>
      <c r="H7" s="8"/>
      <c r="I7" s="8"/>
      <c r="J7" s="9" t="s">
        <v>5</v>
      </c>
    </row>
    <row r="8" spans="1:10" ht="24" x14ac:dyDescent="0.2">
      <c r="A8" s="5"/>
      <c r="B8" s="8"/>
      <c r="C8" s="8"/>
      <c r="D8" s="8"/>
      <c r="E8" s="10" t="s">
        <v>6</v>
      </c>
      <c r="F8" s="11" t="s">
        <v>7</v>
      </c>
      <c r="G8" s="10" t="s">
        <v>8</v>
      </c>
      <c r="H8" s="10" t="s">
        <v>9</v>
      </c>
      <c r="I8" s="10" t="s">
        <v>10</v>
      </c>
      <c r="J8" s="9"/>
    </row>
    <row r="9" spans="1:10" ht="12" customHeight="1" x14ac:dyDescent="0.2">
      <c r="A9" s="5"/>
      <c r="B9" s="8"/>
      <c r="C9" s="8"/>
      <c r="D9" s="8"/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</row>
    <row r="10" spans="1:10" ht="12" customHeight="1" x14ac:dyDescent="0.2">
      <c r="A10" s="12"/>
      <c r="B10" s="13"/>
      <c r="C10" s="14"/>
      <c r="D10" s="15"/>
      <c r="E10" s="16"/>
      <c r="F10" s="17"/>
      <c r="G10" s="17"/>
      <c r="H10" s="17"/>
      <c r="I10" s="17"/>
      <c r="J10" s="17"/>
    </row>
    <row r="11" spans="1:10" ht="12" customHeight="1" x14ac:dyDescent="0.2">
      <c r="A11" s="12"/>
      <c r="B11" s="18" t="s">
        <v>17</v>
      </c>
      <c r="C11" s="19"/>
      <c r="D11" s="20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0" ht="12" customHeight="1" x14ac:dyDescent="0.2">
      <c r="A12" s="12"/>
      <c r="B12" s="18" t="s">
        <v>18</v>
      </c>
      <c r="C12" s="19"/>
      <c r="D12" s="20"/>
      <c r="E12" s="21">
        <v>0</v>
      </c>
      <c r="F12" s="21">
        <v>0</v>
      </c>
      <c r="G12" s="21">
        <f t="shared" ref="G12:G20" si="0">+E12+F12</f>
        <v>0</v>
      </c>
      <c r="H12" s="21">
        <v>0</v>
      </c>
      <c r="I12" s="21">
        <v>0</v>
      </c>
      <c r="J12" s="21">
        <f t="shared" ref="J12:J20" si="1">+I12-E12</f>
        <v>0</v>
      </c>
    </row>
    <row r="13" spans="1:10" ht="12" customHeight="1" x14ac:dyDescent="0.2">
      <c r="A13" s="12"/>
      <c r="B13" s="18" t="s">
        <v>19</v>
      </c>
      <c r="C13" s="19"/>
      <c r="D13" s="20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0" ht="12" customHeight="1" x14ac:dyDescent="0.2">
      <c r="A14" s="12"/>
      <c r="B14" s="18" t="s">
        <v>20</v>
      </c>
      <c r="C14" s="19"/>
      <c r="D14" s="20"/>
      <c r="E14" s="21">
        <v>2635000</v>
      </c>
      <c r="F14" s="21">
        <v>0</v>
      </c>
      <c r="G14" s="21">
        <f t="shared" si="0"/>
        <v>2635000</v>
      </c>
      <c r="H14" s="21">
        <v>0</v>
      </c>
      <c r="I14" s="21">
        <v>0</v>
      </c>
      <c r="J14" s="21">
        <f t="shared" si="1"/>
        <v>-2635000</v>
      </c>
    </row>
    <row r="15" spans="1:10" ht="12" customHeight="1" x14ac:dyDescent="0.2">
      <c r="A15" s="12"/>
      <c r="B15" s="18" t="s">
        <v>21</v>
      </c>
      <c r="C15" s="19"/>
      <c r="D15" s="20"/>
      <c r="E15" s="22">
        <v>0</v>
      </c>
      <c r="F15" s="21">
        <v>0</v>
      </c>
      <c r="G15" s="21">
        <f t="shared" si="0"/>
        <v>0</v>
      </c>
      <c r="H15" s="22">
        <v>0</v>
      </c>
      <c r="I15" s="22">
        <v>0</v>
      </c>
      <c r="J15" s="22">
        <v>0</v>
      </c>
    </row>
    <row r="16" spans="1:10" ht="12" customHeight="1" x14ac:dyDescent="0.2">
      <c r="A16" s="12"/>
      <c r="B16" s="18" t="s">
        <v>22</v>
      </c>
      <c r="C16" s="19"/>
      <c r="D16" s="20"/>
      <c r="E16" s="22">
        <v>10579400</v>
      </c>
      <c r="F16" s="21">
        <v>0</v>
      </c>
      <c r="G16" s="22">
        <f t="shared" si="0"/>
        <v>10579400</v>
      </c>
      <c r="H16" s="22">
        <v>3772926.52</v>
      </c>
      <c r="I16" s="22">
        <v>3772926.52</v>
      </c>
      <c r="J16" s="21">
        <f t="shared" si="1"/>
        <v>-6806473.4800000004</v>
      </c>
    </row>
    <row r="17" spans="1:10" s="1" customFormat="1" x14ac:dyDescent="0.2">
      <c r="A17" s="12"/>
      <c r="B17" s="18" t="s">
        <v>23</v>
      </c>
      <c r="C17" s="19"/>
      <c r="D17" s="20"/>
      <c r="E17" s="22">
        <f>2186000+30070000</f>
        <v>32256000</v>
      </c>
      <c r="F17" s="21">
        <v>0</v>
      </c>
      <c r="G17" s="22">
        <f t="shared" si="0"/>
        <v>32256000</v>
      </c>
      <c r="H17" s="22">
        <v>12519462</v>
      </c>
      <c r="I17" s="22">
        <v>12519462.16</v>
      </c>
      <c r="J17" s="22">
        <f t="shared" si="1"/>
        <v>-19736537.84</v>
      </c>
    </row>
    <row r="18" spans="1:10" ht="30" customHeight="1" x14ac:dyDescent="0.2">
      <c r="A18" s="12"/>
      <c r="B18" s="18" t="s">
        <v>24</v>
      </c>
      <c r="C18" s="19"/>
      <c r="D18" s="20"/>
      <c r="E18" s="22">
        <v>0</v>
      </c>
      <c r="F18" s="21">
        <v>0</v>
      </c>
      <c r="G18" s="22">
        <f t="shared" si="0"/>
        <v>0</v>
      </c>
      <c r="H18" s="22">
        <v>0</v>
      </c>
      <c r="I18" s="22">
        <v>0</v>
      </c>
      <c r="J18" s="21">
        <f t="shared" si="1"/>
        <v>0</v>
      </c>
    </row>
    <row r="19" spans="1:10" s="1" customFormat="1" ht="24" customHeight="1" x14ac:dyDescent="0.2">
      <c r="A19" s="12"/>
      <c r="B19" s="18" t="s">
        <v>25</v>
      </c>
      <c r="C19" s="19"/>
      <c r="D19" s="20"/>
      <c r="E19" s="22">
        <v>0</v>
      </c>
      <c r="F19" s="21"/>
      <c r="G19" s="22">
        <f t="shared" si="0"/>
        <v>0</v>
      </c>
      <c r="H19" s="22"/>
      <c r="I19" s="22"/>
      <c r="J19" s="22">
        <f t="shared" si="1"/>
        <v>0</v>
      </c>
    </row>
    <row r="20" spans="1:10" s="1" customFormat="1" ht="12" customHeight="1" x14ac:dyDescent="0.2">
      <c r="A20" s="12"/>
      <c r="B20" s="18" t="s">
        <v>26</v>
      </c>
      <c r="C20" s="19"/>
      <c r="D20" s="20"/>
      <c r="E20" s="21">
        <v>0</v>
      </c>
      <c r="F20" s="21">
        <v>0</v>
      </c>
      <c r="G20" s="21">
        <f t="shared" si="0"/>
        <v>0</v>
      </c>
      <c r="H20" s="21">
        <v>0</v>
      </c>
      <c r="I20" s="21">
        <v>0</v>
      </c>
      <c r="J20" s="21">
        <f t="shared" si="1"/>
        <v>0</v>
      </c>
    </row>
    <row r="21" spans="1:10" ht="12" customHeight="1" x14ac:dyDescent="0.2">
      <c r="A21" s="12"/>
      <c r="B21" s="23"/>
      <c r="C21" s="24"/>
      <c r="D21" s="25"/>
      <c r="E21" s="26"/>
      <c r="F21" s="27"/>
      <c r="G21" s="27"/>
      <c r="H21" s="27"/>
      <c r="I21" s="27"/>
      <c r="J21" s="27"/>
    </row>
    <row r="22" spans="1:10" ht="12" customHeight="1" x14ac:dyDescent="0.2">
      <c r="A22" s="5"/>
      <c r="B22" s="28"/>
      <c r="C22" s="29"/>
      <c r="D22" s="30" t="s">
        <v>27</v>
      </c>
      <c r="E22" s="31">
        <f>SUM(E11+E12+E13+E14+E15+E16+E17+E18+E19+E20)</f>
        <v>45470400</v>
      </c>
      <c r="F22" s="31">
        <f>SUM(F11+F12+F13+F14+F15+F16+F17+F18+F19+F20)</f>
        <v>0</v>
      </c>
      <c r="G22" s="31">
        <f>SUM(G11+G12+G13+G14+G15+G16+G17+G18+G19+G20)</f>
        <v>45470400</v>
      </c>
      <c r="H22" s="31">
        <f>SUM(H11+H12+H13+H14+H15+H16+H17+H18+H19+H20)</f>
        <v>16292388.52</v>
      </c>
      <c r="I22" s="31">
        <f>SUM(I11+I12+I13+I14+I15+I16+I17+I18+I19+I20)</f>
        <v>16292388.68</v>
      </c>
      <c r="J22" s="32">
        <f>SUM(J14,J16,J19,J17)</f>
        <v>-29178011.32</v>
      </c>
    </row>
    <row r="23" spans="1:10" ht="12" customHeight="1" x14ac:dyDescent="0.2">
      <c r="A23" s="12"/>
      <c r="B23" s="33"/>
      <c r="C23" s="33"/>
      <c r="D23" s="33"/>
      <c r="E23" s="33"/>
      <c r="F23" s="33"/>
      <c r="G23" s="33"/>
      <c r="H23" s="34" t="s">
        <v>28</v>
      </c>
      <c r="I23" s="35"/>
      <c r="J23" s="36"/>
    </row>
    <row r="24" spans="1:10" ht="12" customHeight="1" x14ac:dyDescent="0.2">
      <c r="A24" s="5"/>
      <c r="B24" s="5"/>
      <c r="C24" s="5"/>
      <c r="D24" s="5"/>
      <c r="E24" s="6"/>
      <c r="F24" s="6"/>
      <c r="G24" s="6"/>
      <c r="H24" s="6"/>
      <c r="I24" s="6"/>
      <c r="J24" s="6"/>
    </row>
    <row r="25" spans="1:10" ht="12" customHeight="1" x14ac:dyDescent="0.2">
      <c r="A25" s="5"/>
      <c r="B25" s="9" t="s">
        <v>29</v>
      </c>
      <c r="C25" s="9"/>
      <c r="D25" s="9"/>
      <c r="E25" s="8" t="s">
        <v>4</v>
      </c>
      <c r="F25" s="8"/>
      <c r="G25" s="8"/>
      <c r="H25" s="8"/>
      <c r="I25" s="8"/>
      <c r="J25" s="9" t="s">
        <v>5</v>
      </c>
    </row>
    <row r="26" spans="1:10" ht="24" x14ac:dyDescent="0.2">
      <c r="A26" s="5"/>
      <c r="B26" s="9"/>
      <c r="C26" s="9"/>
      <c r="D26" s="9"/>
      <c r="E26" s="10" t="s">
        <v>6</v>
      </c>
      <c r="F26" s="11" t="s">
        <v>7</v>
      </c>
      <c r="G26" s="10" t="s">
        <v>8</v>
      </c>
      <c r="H26" s="10" t="s">
        <v>9</v>
      </c>
      <c r="I26" s="10" t="s">
        <v>10</v>
      </c>
      <c r="J26" s="9"/>
    </row>
    <row r="27" spans="1:10" ht="12" customHeight="1" x14ac:dyDescent="0.2">
      <c r="A27" s="5"/>
      <c r="B27" s="9"/>
      <c r="C27" s="9"/>
      <c r="D27" s="9"/>
      <c r="E27" s="10" t="s">
        <v>11</v>
      </c>
      <c r="F27" s="10" t="s">
        <v>12</v>
      </c>
      <c r="G27" s="10" t="s">
        <v>13</v>
      </c>
      <c r="H27" s="10" t="s">
        <v>14</v>
      </c>
      <c r="I27" s="10" t="s">
        <v>15</v>
      </c>
      <c r="J27" s="10" t="s">
        <v>16</v>
      </c>
    </row>
    <row r="28" spans="1:10" ht="12" customHeight="1" x14ac:dyDescent="0.2">
      <c r="A28" s="12"/>
      <c r="B28" s="13"/>
      <c r="C28" s="14"/>
      <c r="D28" s="15"/>
      <c r="E28" s="17"/>
      <c r="F28" s="17"/>
      <c r="G28" s="17"/>
      <c r="H28" s="17"/>
      <c r="I28" s="17"/>
      <c r="J28" s="17"/>
    </row>
    <row r="29" spans="1:10" ht="12" customHeight="1" x14ac:dyDescent="0.2">
      <c r="A29" s="12"/>
      <c r="B29" s="37" t="s">
        <v>30</v>
      </c>
      <c r="C29" s="38"/>
      <c r="D29" s="39"/>
      <c r="E29" s="40">
        <f t="shared" ref="E29:J29" si="2">+E30+E32+E33+E34+E35+E36+E37</f>
        <v>13214400</v>
      </c>
      <c r="F29" s="40">
        <f t="shared" si="2"/>
        <v>0</v>
      </c>
      <c r="G29" s="40">
        <f t="shared" si="2"/>
        <v>13214400</v>
      </c>
      <c r="H29" s="40">
        <f t="shared" si="2"/>
        <v>3772926.52</v>
      </c>
      <c r="I29" s="40">
        <f t="shared" si="2"/>
        <v>3772926.52</v>
      </c>
      <c r="J29" s="40">
        <f t="shared" si="2"/>
        <v>-9441473.4800000004</v>
      </c>
    </row>
    <row r="30" spans="1:10" ht="12" customHeight="1" x14ac:dyDescent="0.2">
      <c r="A30" s="12"/>
      <c r="B30" s="41"/>
      <c r="C30" s="19" t="s">
        <v>17</v>
      </c>
      <c r="D30" s="20"/>
      <c r="E30" s="21">
        <v>0</v>
      </c>
      <c r="F30" s="21">
        <v>0</v>
      </c>
      <c r="G30" s="21">
        <f>+E30+F30</f>
        <v>0</v>
      </c>
      <c r="H30" s="21">
        <v>0</v>
      </c>
      <c r="I30" s="21">
        <v>0</v>
      </c>
      <c r="J30" s="21">
        <f>+I30-E30</f>
        <v>0</v>
      </c>
    </row>
    <row r="31" spans="1:10" ht="12" customHeight="1" x14ac:dyDescent="0.2">
      <c r="A31" s="12"/>
      <c r="B31" s="41"/>
      <c r="C31" s="19" t="s">
        <v>31</v>
      </c>
      <c r="D31" s="20"/>
      <c r="E31" s="21"/>
      <c r="F31" s="21"/>
      <c r="G31" s="21"/>
      <c r="H31" s="21"/>
      <c r="I31" s="21"/>
      <c r="J31" s="21"/>
    </row>
    <row r="32" spans="1:10" ht="12" customHeight="1" x14ac:dyDescent="0.2">
      <c r="A32" s="12"/>
      <c r="B32" s="41"/>
      <c r="C32" s="19" t="s">
        <v>19</v>
      </c>
      <c r="D32" s="20"/>
      <c r="E32" s="21">
        <v>0</v>
      </c>
      <c r="F32" s="21">
        <v>0</v>
      </c>
      <c r="G32" s="21">
        <f t="shared" ref="G32:G43" si="3">+E32+F32</f>
        <v>0</v>
      </c>
      <c r="H32" s="21">
        <v>0</v>
      </c>
      <c r="I32" s="21">
        <v>0</v>
      </c>
      <c r="J32" s="21">
        <f t="shared" ref="J32:J46" si="4">+I32-E32</f>
        <v>0</v>
      </c>
    </row>
    <row r="33" spans="1:11" ht="12" customHeight="1" x14ac:dyDescent="0.2">
      <c r="A33" s="12"/>
      <c r="B33" s="41"/>
      <c r="C33" s="19" t="s">
        <v>20</v>
      </c>
      <c r="D33" s="20"/>
      <c r="E33" s="21">
        <f>E14</f>
        <v>2635000</v>
      </c>
      <c r="F33" s="21">
        <v>0</v>
      </c>
      <c r="G33" s="21">
        <f t="shared" si="3"/>
        <v>2635000</v>
      </c>
      <c r="H33" s="21">
        <v>0</v>
      </c>
      <c r="I33" s="21">
        <v>0</v>
      </c>
      <c r="J33" s="21">
        <f t="shared" si="4"/>
        <v>-2635000</v>
      </c>
    </row>
    <row r="34" spans="1:11" ht="12" customHeight="1" x14ac:dyDescent="0.2">
      <c r="A34" s="12"/>
      <c r="B34" s="41"/>
      <c r="C34" s="19" t="s">
        <v>32</v>
      </c>
      <c r="D34" s="20"/>
      <c r="E34" s="22">
        <v>0</v>
      </c>
      <c r="F34" s="21">
        <v>0</v>
      </c>
      <c r="G34" s="22">
        <f t="shared" si="3"/>
        <v>0</v>
      </c>
      <c r="H34" s="22">
        <v>0</v>
      </c>
      <c r="I34" s="22">
        <v>0</v>
      </c>
      <c r="J34" s="22">
        <f t="shared" si="4"/>
        <v>0</v>
      </c>
    </row>
    <row r="35" spans="1:11" ht="12" customHeight="1" x14ac:dyDescent="0.2">
      <c r="A35" s="12"/>
      <c r="B35" s="41"/>
      <c r="C35" s="19" t="s">
        <v>33</v>
      </c>
      <c r="D35" s="20"/>
      <c r="E35" s="21">
        <f>E16</f>
        <v>10579400</v>
      </c>
      <c r="F35" s="21">
        <v>0</v>
      </c>
      <c r="G35" s="22">
        <f t="shared" si="3"/>
        <v>10579400</v>
      </c>
      <c r="H35" s="21">
        <f>H16</f>
        <v>3772926.52</v>
      </c>
      <c r="I35" s="21">
        <f>I16</f>
        <v>3772926.52</v>
      </c>
      <c r="J35" s="21">
        <f t="shared" si="4"/>
        <v>-6806473.4800000004</v>
      </c>
    </row>
    <row r="36" spans="1:11" s="1" customFormat="1" ht="30.75" customHeight="1" x14ac:dyDescent="0.2">
      <c r="A36" s="12"/>
      <c r="B36" s="41"/>
      <c r="C36" s="19" t="s">
        <v>24</v>
      </c>
      <c r="D36" s="20"/>
      <c r="E36" s="21">
        <v>0</v>
      </c>
      <c r="F36" s="21">
        <v>0</v>
      </c>
      <c r="G36" s="21">
        <f t="shared" si="3"/>
        <v>0</v>
      </c>
      <c r="H36" s="21">
        <v>0</v>
      </c>
      <c r="I36" s="21">
        <v>0</v>
      </c>
      <c r="J36" s="21">
        <f t="shared" si="4"/>
        <v>0</v>
      </c>
    </row>
    <row r="37" spans="1:11" s="1" customFormat="1" ht="12" customHeight="1" x14ac:dyDescent="0.2">
      <c r="A37" s="12"/>
      <c r="B37" s="41"/>
      <c r="C37" s="19" t="s">
        <v>34</v>
      </c>
      <c r="D37" s="20"/>
      <c r="E37" s="22"/>
      <c r="F37" s="22">
        <f>F19</f>
        <v>0</v>
      </c>
      <c r="G37" s="22">
        <f t="shared" si="3"/>
        <v>0</v>
      </c>
      <c r="H37" s="22">
        <f>H19</f>
        <v>0</v>
      </c>
      <c r="I37" s="22">
        <f>I19</f>
        <v>0</v>
      </c>
      <c r="J37" s="22">
        <f t="shared" si="4"/>
        <v>0</v>
      </c>
    </row>
    <row r="38" spans="1:11" ht="12" customHeight="1" x14ac:dyDescent="0.2">
      <c r="A38" s="12"/>
      <c r="B38" s="41"/>
      <c r="C38" s="42"/>
      <c r="D38" s="43"/>
      <c r="E38" s="21"/>
      <c r="F38" s="21"/>
      <c r="G38" s="44"/>
      <c r="H38" s="21"/>
      <c r="I38" s="21"/>
      <c r="J38" s="21"/>
    </row>
    <row r="39" spans="1:11" ht="40.5" customHeight="1" x14ac:dyDescent="0.2">
      <c r="A39" s="12"/>
      <c r="B39" s="45" t="s">
        <v>35</v>
      </c>
      <c r="C39" s="46"/>
      <c r="D39" s="47"/>
      <c r="E39" s="40">
        <f>+E40+E42+E43</f>
        <v>32256000</v>
      </c>
      <c r="F39" s="40">
        <f>+F40+F42+F43</f>
        <v>0</v>
      </c>
      <c r="G39" s="40">
        <f>+G40+G42+G43</f>
        <v>32256000</v>
      </c>
      <c r="H39" s="40">
        <f>+H40+H42+H43</f>
        <v>12519462</v>
      </c>
      <c r="I39" s="40">
        <f>+I40+I42+I43</f>
        <v>12519462.16</v>
      </c>
      <c r="J39" s="40">
        <f t="shared" si="4"/>
        <v>-19736537.84</v>
      </c>
    </row>
    <row r="40" spans="1:11" ht="12" customHeight="1" x14ac:dyDescent="0.2">
      <c r="A40" s="12"/>
      <c r="B40" s="37"/>
      <c r="C40" s="19" t="s">
        <v>18</v>
      </c>
      <c r="D40" s="20"/>
      <c r="E40" s="21">
        <v>0</v>
      </c>
      <c r="F40" s="21">
        <v>0</v>
      </c>
      <c r="G40" s="21">
        <f t="shared" si="3"/>
        <v>0</v>
      </c>
      <c r="H40" s="21">
        <v>0</v>
      </c>
      <c r="I40" s="21">
        <v>0</v>
      </c>
      <c r="J40" s="40">
        <f t="shared" si="4"/>
        <v>0</v>
      </c>
    </row>
    <row r="41" spans="1:11" ht="12" customHeight="1" x14ac:dyDescent="0.2">
      <c r="A41" s="12"/>
      <c r="B41" s="37"/>
      <c r="C41" s="19" t="s">
        <v>32</v>
      </c>
      <c r="D41" s="20"/>
      <c r="E41" s="21"/>
      <c r="F41" s="21"/>
      <c r="G41" s="21"/>
      <c r="H41" s="21"/>
      <c r="I41" s="21"/>
      <c r="J41" s="21"/>
    </row>
    <row r="42" spans="1:11" x14ac:dyDescent="0.2">
      <c r="A42" s="12"/>
      <c r="B42" s="41"/>
      <c r="C42" s="19" t="s">
        <v>36</v>
      </c>
      <c r="D42" s="20"/>
      <c r="E42" s="22">
        <f>30070000+2186000</f>
        <v>32256000</v>
      </c>
      <c r="F42" s="21">
        <v>0</v>
      </c>
      <c r="G42" s="22">
        <f t="shared" si="3"/>
        <v>32256000</v>
      </c>
      <c r="H42" s="22">
        <f>H17</f>
        <v>12519462</v>
      </c>
      <c r="I42" s="22">
        <f>I17</f>
        <v>12519462.16</v>
      </c>
      <c r="J42" s="40">
        <f t="shared" si="4"/>
        <v>-19736537.84</v>
      </c>
    </row>
    <row r="43" spans="1:11" ht="25.5" customHeight="1" x14ac:dyDescent="0.2">
      <c r="A43" s="12"/>
      <c r="B43" s="41"/>
      <c r="C43" s="19" t="s">
        <v>25</v>
      </c>
      <c r="D43" s="20"/>
      <c r="E43" s="22">
        <f>E19</f>
        <v>0</v>
      </c>
      <c r="F43" s="22">
        <v>0</v>
      </c>
      <c r="G43" s="22">
        <f t="shared" si="3"/>
        <v>0</v>
      </c>
      <c r="H43" s="22">
        <f t="shared" ref="H43:I43" si="5">H19</f>
        <v>0</v>
      </c>
      <c r="I43" s="22">
        <f t="shared" si="5"/>
        <v>0</v>
      </c>
      <c r="J43" s="40">
        <f t="shared" si="4"/>
        <v>0</v>
      </c>
    </row>
    <row r="44" spans="1:11" s="52" customFormat="1" ht="12" customHeight="1" x14ac:dyDescent="0.2">
      <c r="A44" s="5"/>
      <c r="B44" s="48"/>
      <c r="C44" s="49"/>
      <c r="D44" s="50"/>
      <c r="E44" s="51"/>
      <c r="F44" s="51"/>
      <c r="G44" s="51"/>
      <c r="H44" s="51"/>
      <c r="I44" s="51"/>
      <c r="J44" s="51"/>
    </row>
    <row r="45" spans="1:11" ht="12" customHeight="1" x14ac:dyDescent="0.2">
      <c r="A45" s="12"/>
      <c r="B45" s="37" t="s">
        <v>37</v>
      </c>
      <c r="C45" s="53"/>
      <c r="D45" s="43"/>
      <c r="E45" s="54">
        <f>+E46</f>
        <v>0</v>
      </c>
      <c r="F45" s="54">
        <f>+F46</f>
        <v>0</v>
      </c>
      <c r="G45" s="54">
        <f>+G46</f>
        <v>0</v>
      </c>
      <c r="H45" s="54">
        <f>+H46</f>
        <v>0</v>
      </c>
      <c r="I45" s="54">
        <f>+I46</f>
        <v>0</v>
      </c>
      <c r="J45" s="54">
        <f t="shared" si="4"/>
        <v>0</v>
      </c>
    </row>
    <row r="46" spans="1:11" ht="12" customHeight="1" x14ac:dyDescent="0.2">
      <c r="A46" s="12"/>
      <c r="B46" s="41"/>
      <c r="C46" s="19" t="s">
        <v>26</v>
      </c>
      <c r="D46" s="20"/>
      <c r="E46" s="21">
        <v>0</v>
      </c>
      <c r="F46" s="21">
        <v>0</v>
      </c>
      <c r="G46" s="21">
        <f>+E46+F46</f>
        <v>0</v>
      </c>
      <c r="H46" s="21">
        <v>0</v>
      </c>
      <c r="I46" s="21">
        <v>0</v>
      </c>
      <c r="J46" s="21">
        <f t="shared" si="4"/>
        <v>0</v>
      </c>
      <c r="K46" s="55"/>
    </row>
    <row r="47" spans="1:11" ht="12" customHeight="1" x14ac:dyDescent="0.2">
      <c r="A47" s="12"/>
      <c r="B47" s="23"/>
      <c r="C47" s="24"/>
      <c r="D47" s="25"/>
      <c r="E47" s="56"/>
      <c r="F47" s="56"/>
      <c r="G47" s="56"/>
      <c r="H47" s="56"/>
      <c r="I47" s="56"/>
      <c r="J47" s="56"/>
    </row>
    <row r="48" spans="1:11" ht="12" customHeight="1" x14ac:dyDescent="0.2">
      <c r="A48" s="5"/>
      <c r="B48" s="28"/>
      <c r="C48" s="29"/>
      <c r="D48" s="57" t="s">
        <v>27</v>
      </c>
      <c r="E48" s="58">
        <f>+E30+E32+E33+E34+E35+E36+E37+E39+E45</f>
        <v>45470400</v>
      </c>
      <c r="F48" s="58">
        <f>+F30+F32+F33+F34+F35+F36+F37+F39+F45</f>
        <v>0</v>
      </c>
      <c r="G48" s="58">
        <f>+G30+G32+G33+G34+G35+G36+G37+G39+G45</f>
        <v>45470400</v>
      </c>
      <c r="H48" s="58">
        <f>+H30+H32+H33+H34+H35+H36+H37+H39+H45</f>
        <v>16292388.52</v>
      </c>
      <c r="I48" s="58">
        <f>+I30+I32+I33+I34+I35+I36+I37+I39+I45</f>
        <v>16292388.68</v>
      </c>
      <c r="J48" s="59">
        <f>+J29+J39+J45</f>
        <v>-29178011.32</v>
      </c>
    </row>
    <row r="49" spans="1:10" ht="12" customHeight="1" x14ac:dyDescent="0.2">
      <c r="A49" s="12"/>
      <c r="B49" s="33"/>
      <c r="C49" s="33"/>
      <c r="D49" s="33"/>
      <c r="E49" s="60"/>
      <c r="F49" s="60"/>
      <c r="G49" s="60"/>
      <c r="H49" s="61" t="s">
        <v>28</v>
      </c>
      <c r="I49" s="62"/>
      <c r="J49" s="63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4" t="s">
        <v>40</v>
      </c>
      <c r="C52" s="64"/>
      <c r="D52" s="64"/>
      <c r="E52" s="64"/>
      <c r="F52" s="64"/>
      <c r="G52" s="64"/>
      <c r="H52" s="64"/>
      <c r="I52" s="64"/>
      <c r="J52" s="64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2019-04-26T20:38:56Z</dcterms:created>
  <dcterms:modified xsi:type="dcterms:W3CDTF">2019-04-26T20:46:27Z</dcterms:modified>
</cp:coreProperties>
</file>