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E17" i="34" l="1"/>
  <c r="J17" i="34" s="1"/>
  <c r="J16" i="34"/>
  <c r="G16" i="34"/>
  <c r="G15" i="34"/>
  <c r="J14" i="34"/>
  <c r="G14" i="34"/>
  <c r="G17" i="34" l="1"/>
  <c r="I35" i="34" l="1"/>
  <c r="H35" i="34"/>
  <c r="F35" i="34"/>
  <c r="F33" i="34"/>
  <c r="I33" i="34"/>
  <c r="H33" i="34"/>
  <c r="J43" i="34" l="1"/>
  <c r="J40" i="34"/>
  <c r="I42" i="34"/>
  <c r="J42" i="34" s="1"/>
  <c r="H42" i="34"/>
  <c r="E35" i="34"/>
  <c r="E33" i="34"/>
  <c r="E42" i="34" l="1"/>
  <c r="J46" i="34" l="1"/>
  <c r="G46" i="34"/>
  <c r="I45" i="34"/>
  <c r="J45" i="34" s="1"/>
  <c r="H45" i="34"/>
  <c r="G45" i="34"/>
  <c r="F45" i="34"/>
  <c r="E45" i="34"/>
  <c r="I43" i="34"/>
  <c r="H43" i="34"/>
  <c r="E43" i="34"/>
  <c r="E39" i="34" s="1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J22" i="34" l="1"/>
  <c r="H48" i="34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<sst xmlns="http://schemas.openxmlformats.org/spreadsheetml/2006/main" count="306" uniqueCount="114">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</sst>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B1" sqref="B1:J1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77" t="s">
        <v>100</v>
      </c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7" t="s">
        <v>77</v>
      </c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B3" s="77" t="s">
        <v>113</v>
      </c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78" t="s">
        <v>78</v>
      </c>
      <c r="C7" s="78"/>
      <c r="D7" s="78"/>
      <c r="E7" s="78" t="s">
        <v>79</v>
      </c>
      <c r="F7" s="78"/>
      <c r="G7" s="78"/>
      <c r="H7" s="78"/>
      <c r="I7" s="78"/>
      <c r="J7" s="79" t="s">
        <v>80</v>
      </c>
    </row>
    <row r="8" spans="1:10" ht="24" x14ac:dyDescent="0.2">
      <c r="A8" s="19"/>
      <c r="B8" s="78"/>
      <c r="C8" s="78"/>
      <c r="D8" s="78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79"/>
    </row>
    <row r="9" spans="1:10" ht="12" customHeight="1" x14ac:dyDescent="0.2">
      <c r="A9" s="19"/>
      <c r="B9" s="78"/>
      <c r="C9" s="78"/>
      <c r="D9" s="78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74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74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74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74" t="s">
        <v>75</v>
      </c>
      <c r="C14" s="75"/>
      <c r="D14" s="76"/>
      <c r="E14" s="30">
        <v>2635000</v>
      </c>
      <c r="F14" s="30">
        <v>196896.39</v>
      </c>
      <c r="G14" s="30">
        <f t="shared" si="0"/>
        <v>2831896.39</v>
      </c>
      <c r="H14" s="30">
        <v>2831819.03</v>
      </c>
      <c r="I14" s="30">
        <v>2831819.03</v>
      </c>
      <c r="J14" s="30">
        <f t="shared" si="1"/>
        <v>196819.0299999998</v>
      </c>
    </row>
    <row r="15" spans="1:10" ht="12" customHeight="1" x14ac:dyDescent="0.2">
      <c r="A15" s="24"/>
      <c r="B15" s="74" t="s">
        <v>91</v>
      </c>
      <c r="C15" s="75"/>
      <c r="D15" s="76"/>
      <c r="E15" s="31">
        <v>0</v>
      </c>
      <c r="F15" s="30">
        <v>0</v>
      </c>
      <c r="G15" s="30">
        <f t="shared" si="0"/>
        <v>0</v>
      </c>
      <c r="H15" s="31">
        <v>0</v>
      </c>
      <c r="I15" s="31">
        <v>0</v>
      </c>
      <c r="J15" s="31">
        <v>0</v>
      </c>
    </row>
    <row r="16" spans="1:10" ht="12" customHeight="1" x14ac:dyDescent="0.2">
      <c r="A16" s="24"/>
      <c r="B16" s="74" t="s">
        <v>92</v>
      </c>
      <c r="C16" s="75"/>
      <c r="D16" s="76"/>
      <c r="E16" s="31">
        <v>10579400</v>
      </c>
      <c r="F16" s="30">
        <v>2236317.0099999998</v>
      </c>
      <c r="G16" s="31">
        <f t="shared" si="0"/>
        <v>12815717.01</v>
      </c>
      <c r="H16" s="31">
        <v>12053994.619999999</v>
      </c>
      <c r="I16" s="31">
        <v>12053994.619999999</v>
      </c>
      <c r="J16" s="30">
        <f>+I16-E16</f>
        <v>1474594.6199999992</v>
      </c>
    </row>
    <row r="17" spans="1:10" s="17" customFormat="1" x14ac:dyDescent="0.2">
      <c r="A17" s="24"/>
      <c r="B17" s="74" t="s">
        <v>108</v>
      </c>
      <c r="C17" s="75"/>
      <c r="D17" s="76"/>
      <c r="E17" s="31">
        <f>2186000+30070000</f>
        <v>32256000</v>
      </c>
      <c r="F17" s="30">
        <v>13189014.390000001</v>
      </c>
      <c r="G17" s="31">
        <f t="shared" si="0"/>
        <v>45445014.390000001</v>
      </c>
      <c r="H17" s="31">
        <v>45214772.159999996</v>
      </c>
      <c r="I17" s="31">
        <v>45214772.149999999</v>
      </c>
      <c r="J17" s="30">
        <f>+I17-E17</f>
        <v>12958772.149999999</v>
      </c>
    </row>
    <row r="18" spans="1:10" ht="30" customHeight="1" x14ac:dyDescent="0.2">
      <c r="A18" s="24"/>
      <c r="B18" s="74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74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74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45470400</v>
      </c>
      <c r="F22" s="40">
        <f>SUM(F11+F12+F13+F14+F15+F16+F17+F18+F19+F20)</f>
        <v>15622227.790000001</v>
      </c>
      <c r="G22" s="40">
        <f>SUM(G11+G12+G13+G14+G15+G16+G17+G18+G19+G20)</f>
        <v>61092627.789999999</v>
      </c>
      <c r="H22" s="40">
        <f>SUM(H11+H12+H13+H14+H15+H16+H17+H18+H19+H20)</f>
        <v>60100585.809999995</v>
      </c>
      <c r="I22" s="40">
        <f>SUM(I11+I12+I13+I14+I15+I16+I17+I18+I19+I20)</f>
        <v>60100585.799999997</v>
      </c>
      <c r="J22" s="80">
        <f>SUM(J14,J16,J19,J17)</f>
        <v>14630185.799999997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2" t="s">
        <v>99</v>
      </c>
      <c r="I23" s="83"/>
      <c r="J23" s="81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79" t="s">
        <v>96</v>
      </c>
      <c r="C25" s="79"/>
      <c r="D25" s="79"/>
      <c r="E25" s="78" t="s">
        <v>79</v>
      </c>
      <c r="F25" s="78"/>
      <c r="G25" s="78"/>
      <c r="H25" s="78"/>
      <c r="I25" s="78"/>
      <c r="J25" s="79" t="s">
        <v>80</v>
      </c>
    </row>
    <row r="26" spans="1:10" ht="24" x14ac:dyDescent="0.2">
      <c r="A26" s="19"/>
      <c r="B26" s="79"/>
      <c r="C26" s="79"/>
      <c r="D26" s="79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79"/>
    </row>
    <row r="27" spans="1:10" ht="12" customHeight="1" x14ac:dyDescent="0.2">
      <c r="A27" s="19"/>
      <c r="B27" s="79"/>
      <c r="C27" s="79"/>
      <c r="D27" s="79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13214400</v>
      </c>
      <c r="F29" s="45">
        <f t="shared" si="2"/>
        <v>2433213.4</v>
      </c>
      <c r="G29" s="45">
        <f t="shared" si="2"/>
        <v>15647613.4</v>
      </c>
      <c r="H29" s="45">
        <f t="shared" si="2"/>
        <v>14885813.649999999</v>
      </c>
      <c r="I29" s="45">
        <f t="shared" si="2"/>
        <v>14885813.649999999</v>
      </c>
      <c r="J29" s="45">
        <f t="shared" si="2"/>
        <v>1671413.649999999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2635000</v>
      </c>
      <c r="F33" s="30">
        <f>F14</f>
        <v>196896.39</v>
      </c>
      <c r="G33" s="30">
        <f t="shared" si="3"/>
        <v>2831896.39</v>
      </c>
      <c r="H33" s="30">
        <f t="shared" ref="H33:I33" si="5">H14</f>
        <v>2831819.03</v>
      </c>
      <c r="I33" s="30">
        <f t="shared" si="5"/>
        <v>2831819.03</v>
      </c>
      <c r="J33" s="30">
        <f t="shared" si="4"/>
        <v>196819.0299999998</v>
      </c>
    </row>
    <row r="34" spans="1:11" ht="12" customHeight="1" x14ac:dyDescent="0.2">
      <c r="A34" s="24"/>
      <c r="B34" s="46"/>
      <c r="C34" s="75" t="s">
        <v>104</v>
      </c>
      <c r="D34" s="76"/>
      <c r="E34" s="31">
        <v>0</v>
      </c>
      <c r="F34" s="30">
        <v>0</v>
      </c>
      <c r="G34" s="31">
        <f t="shared" si="3"/>
        <v>0</v>
      </c>
      <c r="H34" s="31">
        <v>0</v>
      </c>
      <c r="I34" s="31">
        <v>0</v>
      </c>
      <c r="J34" s="31">
        <f t="shared" si="4"/>
        <v>0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10579400</v>
      </c>
      <c r="F35" s="30">
        <f>F16</f>
        <v>2236317.0099999998</v>
      </c>
      <c r="G35" s="31">
        <f t="shared" si="3"/>
        <v>12815717.01</v>
      </c>
      <c r="H35" s="30">
        <f>H16</f>
        <v>12053994.619999999</v>
      </c>
      <c r="I35" s="30">
        <f>I16</f>
        <v>12053994.619999999</v>
      </c>
      <c r="J35" s="30">
        <f t="shared" si="4"/>
        <v>1474594.6199999992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4" t="s">
        <v>110</v>
      </c>
      <c r="C39" s="85"/>
      <c r="D39" s="86"/>
      <c r="E39" s="45">
        <f>+E40+E42+E43</f>
        <v>32256000</v>
      </c>
      <c r="F39" s="45">
        <f>+F40+F42+F43</f>
        <v>0</v>
      </c>
      <c r="G39" s="45">
        <f>+G40+G42+G43</f>
        <v>32256000</v>
      </c>
      <c r="H39" s="45">
        <f>+H40+H42+H43</f>
        <v>45214772.159999996</v>
      </c>
      <c r="I39" s="45">
        <f>+I40+I42+I43</f>
        <v>45214772.149999999</v>
      </c>
      <c r="J39" s="45">
        <f t="shared" si="4"/>
        <v>12958772.149999999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30070000+2186000</f>
        <v>32256000</v>
      </c>
      <c r="F42" s="30">
        <v>0</v>
      </c>
      <c r="G42" s="31">
        <f t="shared" si="3"/>
        <v>32256000</v>
      </c>
      <c r="H42" s="31">
        <f>H17</f>
        <v>45214772.159999996</v>
      </c>
      <c r="I42" s="31">
        <f>I17</f>
        <v>45214772.149999999</v>
      </c>
      <c r="J42" s="45">
        <f t="shared" si="4"/>
        <v>12958772.149999999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>E19</f>
        <v>0</v>
      </c>
      <c r="F43" s="31">
        <v>0</v>
      </c>
      <c r="G43" s="31">
        <f t="shared" si="3"/>
        <v>0</v>
      </c>
      <c r="H43" s="31">
        <f t="shared" ref="H43:I43" si="6">H19</f>
        <v>0</v>
      </c>
      <c r="I43" s="31">
        <f t="shared" si="6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45470400</v>
      </c>
      <c r="F48" s="60">
        <f>+F30+F32+F33+F34+F35+F36+F37+F39+F45</f>
        <v>2433213.4</v>
      </c>
      <c r="G48" s="60">
        <f>+G30+G32+G33+G34+G35+G36+G37+G39+G45</f>
        <v>47903613.399999999</v>
      </c>
      <c r="H48" s="60">
        <f>+H30+H32+H33+H34+H35+H36+H37+H39+H45</f>
        <v>60100585.809999995</v>
      </c>
      <c r="I48" s="60">
        <f>+I30+I32+I33+I34+I35+I36+I37+I39+I45</f>
        <v>60100585.799999997</v>
      </c>
      <c r="J48" s="88">
        <f>+J29+J39+J45</f>
        <v>14630185.799999997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90" t="s">
        <v>99</v>
      </c>
      <c r="I49" s="91"/>
      <c r="J49" s="89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87" t="s">
        <v>112</v>
      </c>
      <c r="C52" s="87"/>
      <c r="D52" s="87"/>
      <c r="E52" s="87"/>
      <c r="F52" s="87"/>
      <c r="G52" s="87"/>
      <c r="H52" s="87"/>
      <c r="I52" s="87"/>
      <c r="J52" s="8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2020-03-03T17:50:05Z</dcterms:modified>
</cp:coreProperties>
</file>