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57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C19" i="2" l="1"/>
  <c r="I10" i="11" l="1"/>
  <c r="I11" i="11"/>
  <c r="I12" i="11"/>
  <c r="D79" i="1"/>
  <c r="E79" i="1"/>
  <c r="C79" i="1"/>
  <c r="D78" i="1"/>
  <c r="E78" i="1"/>
  <c r="C78" i="1"/>
  <c r="D49" i="2"/>
  <c r="F49" i="2"/>
  <c r="G49" i="2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71" i="2" s="1"/>
  <c r="E70" i="2" s="1"/>
  <c r="E69" i="2" s="1"/>
  <c r="E68" i="2" s="1"/>
  <c r="E67" i="2" s="1"/>
  <c r="E66" i="2" s="1"/>
  <c r="E65" i="2" s="1"/>
  <c r="E64" i="2" s="1"/>
  <c r="E63" i="2" l="1"/>
  <c r="E62" i="2" s="1"/>
  <c r="E61" i="2" s="1"/>
  <c r="E60" i="2" s="1"/>
  <c r="E59" i="2" l="1"/>
  <c r="E58" i="2" s="1"/>
  <c r="E57" i="2" s="1"/>
  <c r="E56" i="2" s="1"/>
  <c r="E54" i="2" s="1"/>
  <c r="E53" i="2" s="1"/>
  <c r="E52" i="2" s="1"/>
  <c r="E51" i="2" s="1"/>
  <c r="E50" i="2" s="1"/>
  <c r="E49" i="2" l="1"/>
  <c r="E48" i="2" s="1"/>
  <c r="E47" i="2" s="1"/>
  <c r="E46" i="2" s="1"/>
  <c r="E45" i="2" s="1"/>
  <c r="E44" i="2" s="1"/>
  <c r="E43" i="2" s="1"/>
  <c r="E42" i="2" s="1"/>
  <c r="E41" i="2" s="1"/>
  <c r="E40" i="2" s="1"/>
  <c r="G39" i="2" l="1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H56" i="2"/>
  <c r="H55" i="2"/>
  <c r="H54" i="2"/>
  <c r="H53" i="2"/>
  <c r="H52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H12" i="2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D43" i="11" s="1"/>
  <c r="C76" i="2" l="1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C29" i="2" l="1"/>
  <c r="H43" i="11"/>
  <c r="E53" i="1" s="1"/>
  <c r="G73" i="11"/>
  <c r="G76" i="11"/>
  <c r="G78" i="11" s="1"/>
  <c r="E43" i="11"/>
  <c r="F9" i="5"/>
  <c r="F32" i="5" s="1"/>
  <c r="C39" i="2"/>
  <c r="C72" i="2"/>
  <c r="E9" i="5"/>
  <c r="E32" i="5" s="1"/>
  <c r="C59" i="2"/>
  <c r="D53" i="1"/>
  <c r="C9" i="5"/>
  <c r="C32" i="5" s="1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E19" i="2"/>
  <c r="F43" i="11"/>
  <c r="D73" i="11"/>
  <c r="I43" i="11"/>
  <c r="D39" i="2"/>
  <c r="C53" i="1"/>
  <c r="F10" i="2" l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D10" i="2"/>
  <c r="E10" i="3" l="1"/>
  <c r="E32" i="3" s="1"/>
  <c r="D58" i="1"/>
  <c r="D62" i="1" s="1"/>
  <c r="D63" i="1" s="1"/>
  <c r="F162" i="2"/>
  <c r="G162" i="2"/>
  <c r="G11" i="4"/>
  <c r="G10" i="4" s="1"/>
  <c r="G84" i="4" s="1"/>
  <c r="F10" i="3"/>
  <c r="F32" i="3" s="1"/>
  <c r="E58" i="1"/>
  <c r="E62" i="1" s="1"/>
  <c r="E63" i="1" s="1"/>
  <c r="D162" i="2"/>
  <c r="D11" i="4"/>
  <c r="D10" i="4" s="1"/>
  <c r="D84" i="4" s="1"/>
  <c r="C10" i="3"/>
  <c r="C32" i="3" s="1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D34" i="1" s="1"/>
  <c r="E15" i="1"/>
  <c r="E23" i="1" s="1"/>
  <c r="E24" i="1" s="1"/>
  <c r="E25" i="1" s="1"/>
  <c r="E34" i="1" s="1"/>
  <c r="E13" i="2"/>
  <c r="H13" i="2" s="1"/>
  <c r="H11" i="2" s="1"/>
  <c r="C11" i="2"/>
  <c r="C10" i="2" l="1"/>
  <c r="C162" i="2" s="1"/>
  <c r="B9" i="5"/>
  <c r="B32" i="5" s="1"/>
  <c r="D10" i="5"/>
  <c r="E11" i="2"/>
  <c r="E10" i="2" s="1"/>
  <c r="E162" i="2" s="1"/>
  <c r="D12" i="3" l="1"/>
  <c r="C15" i="1"/>
  <c r="C23" i="1" s="1"/>
  <c r="C24" i="1" s="1"/>
  <c r="C25" i="1" s="1"/>
  <c r="C34" i="1" s="1"/>
  <c r="E13" i="4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10" i="2" s="1"/>
  <c r="H162" i="2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<sst xmlns="http://schemas.openxmlformats.org/spreadsheetml/2006/main" count="459" uniqueCount="265">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</sst>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0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6" sqref="C6"/>
    </sheetView>
  </sheetViews>
  <sheetFormatPr baseColWidth="10" defaultRowHeight="12" x14ac:dyDescent="0.2"/>
  <cols>
    <col min="1" max="1" width="11.42578125" style="4"/>
    <col min="2" max="2" width="81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4" t="s">
        <v>259</v>
      </c>
      <c r="B2" s="115"/>
      <c r="C2" s="115"/>
      <c r="D2" s="115"/>
      <c r="E2" s="115"/>
    </row>
    <row r="3" spans="1:5" x14ac:dyDescent="0.2">
      <c r="A3" s="114" t="s">
        <v>0</v>
      </c>
      <c r="B3" s="115"/>
      <c r="C3" s="115"/>
      <c r="D3" s="115"/>
      <c r="E3" s="115"/>
    </row>
    <row r="4" spans="1:5" x14ac:dyDescent="0.2">
      <c r="A4" s="114" t="s">
        <v>264</v>
      </c>
      <c r="B4" s="115"/>
      <c r="C4" s="115"/>
      <c r="D4" s="115"/>
      <c r="E4" s="115"/>
    </row>
    <row r="5" spans="1:5" x14ac:dyDescent="0.2">
      <c r="A5" s="114" t="s">
        <v>1</v>
      </c>
      <c r="B5" s="115"/>
      <c r="C5" s="115"/>
      <c r="D5" s="115"/>
      <c r="E5" s="115"/>
    </row>
    <row r="6" spans="1:5" ht="12.75" thickBot="1" x14ac:dyDescent="0.25">
      <c r="A6" s="5"/>
    </row>
    <row r="7" spans="1:5" x14ac:dyDescent="0.2">
      <c r="A7" s="102" t="s">
        <v>2</v>
      </c>
      <c r="B7" s="103"/>
      <c r="C7" s="6" t="s">
        <v>3</v>
      </c>
      <c r="D7" s="106" t="s">
        <v>5</v>
      </c>
      <c r="E7" s="6" t="s">
        <v>6</v>
      </c>
    </row>
    <row r="8" spans="1:5" ht="12.75" thickBot="1" x14ac:dyDescent="0.25">
      <c r="A8" s="104"/>
      <c r="B8" s="105"/>
      <c r="C8" s="7" t="s">
        <v>4</v>
      </c>
      <c r="D8" s="107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6">
        <f>C11+C12+C13</f>
        <v>36989318.289999999</v>
      </c>
      <c r="D10" s="26">
        <f t="shared" ref="D10:E10" si="0">D11+D12+D13</f>
        <v>9012082.7299999986</v>
      </c>
      <c r="E10" s="26">
        <f t="shared" si="0"/>
        <v>9012082.7299999986</v>
      </c>
    </row>
    <row r="11" spans="1:5" x14ac:dyDescent="0.2">
      <c r="A11" s="8"/>
      <c r="B11" s="11" t="s">
        <v>9</v>
      </c>
      <c r="C11" s="26">
        <v>36989318.289999999</v>
      </c>
      <c r="D11" s="26">
        <v>9012082.7299999986</v>
      </c>
      <c r="E11" s="26">
        <v>9012082.7299999986</v>
      </c>
    </row>
    <row r="12" spans="1:5" x14ac:dyDescent="0.2">
      <c r="A12" s="8"/>
      <c r="B12" s="11" t="s">
        <v>10</v>
      </c>
      <c r="C12" s="26">
        <v>0</v>
      </c>
      <c r="D12" s="26">
        <v>0</v>
      </c>
      <c r="E12" s="26">
        <v>0</v>
      </c>
    </row>
    <row r="13" spans="1:5" x14ac:dyDescent="0.2">
      <c r="A13" s="8"/>
      <c r="B13" s="11" t="s">
        <v>11</v>
      </c>
      <c r="C13" s="26">
        <v>0</v>
      </c>
      <c r="D13" s="26">
        <v>0</v>
      </c>
      <c r="E13" s="26">
        <v>0</v>
      </c>
    </row>
    <row r="14" spans="1:5" x14ac:dyDescent="0.2">
      <c r="A14" s="8"/>
      <c r="B14" s="9"/>
      <c r="C14" s="26"/>
      <c r="D14" s="26"/>
      <c r="E14" s="26"/>
    </row>
    <row r="15" spans="1:5" ht="13.5" x14ac:dyDescent="0.2">
      <c r="A15" s="12"/>
      <c r="B15" s="10" t="s">
        <v>190</v>
      </c>
      <c r="C15" s="26">
        <f>C16+C17</f>
        <v>48848117</v>
      </c>
      <c r="D15" s="26">
        <f t="shared" ref="D15:E15" si="1">D16+D17</f>
        <v>9051677.7200000007</v>
      </c>
      <c r="E15" s="26">
        <f t="shared" si="1"/>
        <v>9049759.6999999993</v>
      </c>
    </row>
    <row r="16" spans="1:5" x14ac:dyDescent="0.2">
      <c r="A16" s="8"/>
      <c r="B16" s="11" t="s">
        <v>12</v>
      </c>
      <c r="C16" s="26">
        <v>48848117</v>
      </c>
      <c r="D16" s="26">
        <v>9051677.7200000007</v>
      </c>
      <c r="E16" s="26">
        <v>9049759.6999999993</v>
      </c>
    </row>
    <row r="17" spans="1:5" x14ac:dyDescent="0.2">
      <c r="A17" s="8"/>
      <c r="B17" s="11" t="s">
        <v>13</v>
      </c>
      <c r="C17" s="26"/>
      <c r="D17" s="26"/>
      <c r="E17" s="26"/>
    </row>
    <row r="18" spans="1:5" x14ac:dyDescent="0.2">
      <c r="A18" s="8"/>
      <c r="B18" s="9"/>
      <c r="C18" s="26"/>
      <c r="D18" s="26"/>
      <c r="E18" s="26"/>
    </row>
    <row r="19" spans="1:5" x14ac:dyDescent="0.2">
      <c r="A19" s="8"/>
      <c r="B19" s="10" t="s">
        <v>14</v>
      </c>
      <c r="C19" s="27">
        <f>C20+C21</f>
        <v>0</v>
      </c>
      <c r="D19" s="27">
        <f t="shared" ref="D19:E19" si="2">D20+D21</f>
        <v>0</v>
      </c>
      <c r="E19" s="27">
        <f t="shared" si="2"/>
        <v>0</v>
      </c>
    </row>
    <row r="20" spans="1:5" x14ac:dyDescent="0.2">
      <c r="A20" s="8"/>
      <c r="B20" s="11" t="s">
        <v>15</v>
      </c>
      <c r="C20" s="27">
        <v>0</v>
      </c>
      <c r="D20" s="26">
        <v>0</v>
      </c>
      <c r="E20" s="26">
        <v>0</v>
      </c>
    </row>
    <row r="21" spans="1:5" x14ac:dyDescent="0.2">
      <c r="A21" s="8"/>
      <c r="B21" s="11" t="s">
        <v>16</v>
      </c>
      <c r="C21" s="27">
        <v>0</v>
      </c>
      <c r="D21" s="26">
        <v>0</v>
      </c>
      <c r="E21" s="26">
        <v>0</v>
      </c>
    </row>
    <row r="22" spans="1:5" x14ac:dyDescent="0.2">
      <c r="A22" s="8"/>
      <c r="B22" s="9"/>
      <c r="C22" s="26"/>
      <c r="D22" s="26"/>
      <c r="E22" s="26"/>
    </row>
    <row r="23" spans="1:5" x14ac:dyDescent="0.2">
      <c r="A23" s="8"/>
      <c r="B23" s="10" t="s">
        <v>17</v>
      </c>
      <c r="C23" s="26">
        <f>C10-C15+C19</f>
        <v>-11858798.710000001</v>
      </c>
      <c r="D23" s="26">
        <f t="shared" ref="D23:E23" si="3">D10-D15+D19</f>
        <v>-39594.990000002086</v>
      </c>
      <c r="E23" s="26">
        <f t="shared" si="3"/>
        <v>-37676.970000000671</v>
      </c>
    </row>
    <row r="24" spans="1:5" x14ac:dyDescent="0.2">
      <c r="A24" s="8"/>
      <c r="B24" s="10" t="s">
        <v>18</v>
      </c>
      <c r="C24" s="26">
        <f>C23-C13</f>
        <v>-11858798.710000001</v>
      </c>
      <c r="D24" s="26">
        <f t="shared" ref="D24:E24" si="4">D23-D13</f>
        <v>-39594.990000002086</v>
      </c>
      <c r="E24" s="26">
        <f t="shared" si="4"/>
        <v>-37676.970000000671</v>
      </c>
    </row>
    <row r="25" spans="1:5" ht="24" x14ac:dyDescent="0.2">
      <c r="A25" s="8"/>
      <c r="B25" s="10" t="s">
        <v>19</v>
      </c>
      <c r="C25" s="26">
        <f>C24-C19</f>
        <v>-11858798.710000001</v>
      </c>
      <c r="D25" s="26">
        <f t="shared" ref="D25:E25" si="5">D24-D19</f>
        <v>-39594.990000002086</v>
      </c>
      <c r="E25" s="26">
        <f t="shared" si="5"/>
        <v>-37676.970000000671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8" t="s">
        <v>20</v>
      </c>
      <c r="B28" s="109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24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25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1">
        <f>C25+C30</f>
        <v>-11858798.710000001</v>
      </c>
      <c r="D34" s="101">
        <f t="shared" ref="D34:E34" si="6">D25+D30</f>
        <v>-39594.990000002086</v>
      </c>
      <c r="E34" s="101">
        <f t="shared" si="6"/>
        <v>-37676.970000000671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2" t="s">
        <v>20</v>
      </c>
      <c r="B37" s="103"/>
      <c r="C37" s="110" t="s">
        <v>27</v>
      </c>
      <c r="D37" s="110" t="s">
        <v>5</v>
      </c>
      <c r="E37" s="17" t="s">
        <v>6</v>
      </c>
    </row>
    <row r="38" spans="1:5" ht="12.75" thickBot="1" x14ac:dyDescent="0.25">
      <c r="A38" s="104"/>
      <c r="B38" s="105"/>
      <c r="C38" s="111"/>
      <c r="D38" s="111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29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30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31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32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33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>
        <v>0</v>
      </c>
      <c r="D46" s="20">
        <v>0</v>
      </c>
      <c r="E46" s="20">
        <v>0</v>
      </c>
    </row>
    <row r="47" spans="1:5" x14ac:dyDescent="0.2">
      <c r="A47" s="118"/>
      <c r="B47" s="120" t="s">
        <v>34</v>
      </c>
      <c r="C47" s="112"/>
      <c r="D47" s="112"/>
      <c r="E47" s="112"/>
    </row>
    <row r="48" spans="1:5" ht="12.75" thickBot="1" x14ac:dyDescent="0.25">
      <c r="A48" s="119"/>
      <c r="B48" s="121"/>
      <c r="C48" s="113"/>
      <c r="D48" s="113"/>
      <c r="E48" s="113"/>
    </row>
    <row r="49" spans="1:5" ht="12.75" thickBot="1" x14ac:dyDescent="0.25">
      <c r="A49" s="5"/>
    </row>
    <row r="50" spans="1:5" x14ac:dyDescent="0.2">
      <c r="A50" s="102" t="s">
        <v>20</v>
      </c>
      <c r="B50" s="103"/>
      <c r="C50" s="17" t="s">
        <v>3</v>
      </c>
      <c r="D50" s="110" t="s">
        <v>5</v>
      </c>
      <c r="E50" s="17" t="s">
        <v>6</v>
      </c>
    </row>
    <row r="51" spans="1:5" ht="12.75" thickBot="1" x14ac:dyDescent="0.25">
      <c r="A51" s="104"/>
      <c r="B51" s="105"/>
      <c r="C51" s="18" t="s">
        <v>21</v>
      </c>
      <c r="D51" s="111"/>
      <c r="E51" s="18" t="s">
        <v>22</v>
      </c>
    </row>
    <row r="52" spans="1:5" x14ac:dyDescent="0.2">
      <c r="A52" s="116"/>
      <c r="B52" s="117"/>
      <c r="C52" s="20"/>
      <c r="D52" s="20"/>
      <c r="E52" s="20"/>
    </row>
    <row r="53" spans="1:5" x14ac:dyDescent="0.2">
      <c r="A53" s="19"/>
      <c r="B53" s="20" t="s">
        <v>35</v>
      </c>
      <c r="C53" s="28">
        <f>C11</f>
        <v>36989318.289999999</v>
      </c>
      <c r="D53" s="28">
        <f t="shared" ref="D53:E53" si="7">D11</f>
        <v>9012082.7299999986</v>
      </c>
      <c r="E53" s="28">
        <f t="shared" si="7"/>
        <v>9012082.7299999986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8">D41-D44</f>
        <v>0</v>
      </c>
      <c r="E54" s="20">
        <f t="shared" si="8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9">D41</f>
        <v>0</v>
      </c>
      <c r="E55" s="20">
        <f t="shared" si="9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10">D44</f>
        <v>0</v>
      </c>
      <c r="E56" s="20">
        <f t="shared" si="10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8">
        <f>SUM(C16)</f>
        <v>48848117</v>
      </c>
      <c r="D58" s="28">
        <f t="shared" ref="D58:E58" si="11">SUM(D16)</f>
        <v>9051677.7200000007</v>
      </c>
      <c r="E58" s="28">
        <f t="shared" si="11"/>
        <v>9049759.6999999993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29">
        <f>SUM(C20)</f>
        <v>0</v>
      </c>
      <c r="D60" s="29">
        <f t="shared" ref="D60:E60" si="12">SUM(D20)</f>
        <v>0</v>
      </c>
      <c r="E60" s="29">
        <f t="shared" si="12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0">
        <f>C53+C54-C58+C60</f>
        <v>-11858798.710000001</v>
      </c>
      <c r="D62" s="30">
        <f t="shared" ref="D62:E62" si="13">D53+D54-D58+D60</f>
        <v>-39594.990000002086</v>
      </c>
      <c r="E62" s="30">
        <f t="shared" si="13"/>
        <v>-37676.970000000671</v>
      </c>
    </row>
    <row r="63" spans="1:5" x14ac:dyDescent="0.2">
      <c r="A63" s="21"/>
      <c r="B63" s="22" t="s">
        <v>38</v>
      </c>
      <c r="C63" s="30">
        <f>C62-C54</f>
        <v>-11858798.710000001</v>
      </c>
      <c r="D63" s="30">
        <f t="shared" ref="D63:E63" si="14">D62-D54</f>
        <v>-39594.990000002086</v>
      </c>
      <c r="E63" s="30">
        <f t="shared" si="14"/>
        <v>-37676.970000000671</v>
      </c>
    </row>
    <row r="64" spans="1:5" ht="12.75" thickBot="1" x14ac:dyDescent="0.25">
      <c r="A64" s="24"/>
      <c r="B64" s="25"/>
      <c r="C64" s="25"/>
      <c r="D64" s="25"/>
      <c r="E64" s="25"/>
    </row>
    <row r="65" spans="1:5" ht="12.75" thickBot="1" x14ac:dyDescent="0.25">
      <c r="A65" s="5"/>
    </row>
    <row r="66" spans="1:5" x14ac:dyDescent="0.2">
      <c r="A66" s="102" t="s">
        <v>20</v>
      </c>
      <c r="B66" s="103"/>
      <c r="C66" s="110" t="s">
        <v>27</v>
      </c>
      <c r="D66" s="110" t="s">
        <v>5</v>
      </c>
      <c r="E66" s="17" t="s">
        <v>6</v>
      </c>
    </row>
    <row r="67" spans="1:5" ht="12.75" thickBot="1" x14ac:dyDescent="0.25">
      <c r="A67" s="104"/>
      <c r="B67" s="105"/>
      <c r="C67" s="111"/>
      <c r="D67" s="111"/>
      <c r="E67" s="18" t="s">
        <v>22</v>
      </c>
    </row>
    <row r="68" spans="1:5" x14ac:dyDescent="0.2">
      <c r="A68" s="116"/>
      <c r="B68" s="117"/>
      <c r="C68" s="20"/>
      <c r="D68" s="20"/>
      <c r="E68" s="20"/>
    </row>
    <row r="69" spans="1:5" x14ac:dyDescent="0.2">
      <c r="A69" s="19"/>
      <c r="B69" s="20" t="s">
        <v>10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39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30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33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>
        <v>0</v>
      </c>
      <c r="D73" s="20">
        <v>0</v>
      </c>
      <c r="E73" s="20">
        <v>0</v>
      </c>
    </row>
    <row r="74" spans="1:5" x14ac:dyDescent="0.2">
      <c r="A74" s="19"/>
      <c r="B74" s="20" t="s">
        <v>40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>
        <v>0</v>
      </c>
      <c r="D75" s="20">
        <v>0</v>
      </c>
      <c r="E75" s="20">
        <v>0</v>
      </c>
    </row>
    <row r="76" spans="1:5" x14ac:dyDescent="0.2">
      <c r="A76" s="19"/>
      <c r="B76" s="20" t="s">
        <v>16</v>
      </c>
      <c r="C76" s="20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>
        <f>C69+C70-C74+C76</f>
        <v>0</v>
      </c>
      <c r="D78" s="95">
        <f t="shared" ref="D78:E78" si="15">D69+D70-D74+D76</f>
        <v>0</v>
      </c>
      <c r="E78" s="95">
        <f t="shared" si="15"/>
        <v>0</v>
      </c>
    </row>
    <row r="79" spans="1:5" x14ac:dyDescent="0.2">
      <c r="A79" s="118"/>
      <c r="B79" s="120" t="s">
        <v>42</v>
      </c>
      <c r="C79" s="112">
        <f>C78-C70</f>
        <v>0</v>
      </c>
      <c r="D79" s="112">
        <f t="shared" ref="D79:E79" si="16">D78-D70</f>
        <v>0</v>
      </c>
      <c r="E79" s="112">
        <f t="shared" si="16"/>
        <v>0</v>
      </c>
    </row>
    <row r="80" spans="1:5" ht="12.75" thickBot="1" x14ac:dyDescent="0.25">
      <c r="A80" s="119"/>
      <c r="B80" s="121"/>
      <c r="C80" s="113"/>
      <c r="D80" s="113"/>
      <c r="E80" s="113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D15" sqref="D15"/>
    </sheetView>
  </sheetViews>
  <sheetFormatPr baseColWidth="10" defaultRowHeight="15" x14ac:dyDescent="0.25"/>
  <cols>
    <col min="1" max="2" width="11.42578125" style="3"/>
    <col min="3" max="3" width="71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5" t="s">
        <v>259</v>
      </c>
      <c r="B1" s="146"/>
      <c r="C1" s="146"/>
      <c r="D1" s="146"/>
      <c r="E1" s="146"/>
      <c r="F1" s="146"/>
      <c r="G1" s="146"/>
      <c r="H1" s="146"/>
      <c r="I1" s="147"/>
    </row>
    <row r="2" spans="1:9" x14ac:dyDescent="0.25">
      <c r="A2" s="148" t="s">
        <v>193</v>
      </c>
      <c r="B2" s="149"/>
      <c r="C2" s="149"/>
      <c r="D2" s="149"/>
      <c r="E2" s="149"/>
      <c r="F2" s="149"/>
      <c r="G2" s="149"/>
      <c r="H2" s="149"/>
      <c r="I2" s="150"/>
    </row>
    <row r="3" spans="1:9" x14ac:dyDescent="0.25">
      <c r="A3" s="148" t="s">
        <v>264</v>
      </c>
      <c r="B3" s="149"/>
      <c r="C3" s="149"/>
      <c r="D3" s="149"/>
      <c r="E3" s="149"/>
      <c r="F3" s="149"/>
      <c r="G3" s="149"/>
      <c r="H3" s="149"/>
      <c r="I3" s="150"/>
    </row>
    <row r="4" spans="1:9" ht="15.75" thickBot="1" x14ac:dyDescent="0.3">
      <c r="A4" s="151" t="s">
        <v>1</v>
      </c>
      <c r="B4" s="152"/>
      <c r="C4" s="152"/>
      <c r="D4" s="152"/>
      <c r="E4" s="152"/>
      <c r="F4" s="152"/>
      <c r="G4" s="152"/>
      <c r="H4" s="152"/>
      <c r="I4" s="153"/>
    </row>
    <row r="5" spans="1:9" ht="15.75" thickBot="1" x14ac:dyDescent="0.3">
      <c r="A5" s="145"/>
      <c r="B5" s="146"/>
      <c r="C5" s="147"/>
      <c r="D5" s="154" t="s">
        <v>191</v>
      </c>
      <c r="E5" s="155"/>
      <c r="F5" s="155"/>
      <c r="G5" s="155"/>
      <c r="H5" s="156"/>
      <c r="I5" s="139" t="s">
        <v>194</v>
      </c>
    </row>
    <row r="6" spans="1:9" x14ac:dyDescent="0.25">
      <c r="A6" s="148" t="s">
        <v>20</v>
      </c>
      <c r="B6" s="149"/>
      <c r="C6" s="150"/>
      <c r="D6" s="139" t="s">
        <v>196</v>
      </c>
      <c r="E6" s="137" t="s">
        <v>126</v>
      </c>
      <c r="F6" s="139" t="s">
        <v>127</v>
      </c>
      <c r="G6" s="139" t="s">
        <v>5</v>
      </c>
      <c r="H6" s="139" t="s">
        <v>192</v>
      </c>
      <c r="I6" s="157"/>
    </row>
    <row r="7" spans="1:9" ht="15.75" thickBot="1" x14ac:dyDescent="0.3">
      <c r="A7" s="151" t="s">
        <v>195</v>
      </c>
      <c r="B7" s="152"/>
      <c r="C7" s="153"/>
      <c r="D7" s="140"/>
      <c r="E7" s="138"/>
      <c r="F7" s="140"/>
      <c r="G7" s="140"/>
      <c r="H7" s="140"/>
      <c r="I7" s="140"/>
    </row>
    <row r="8" spans="1:9" x14ac:dyDescent="0.25">
      <c r="A8" s="141"/>
      <c r="B8" s="142"/>
      <c r="C8" s="143"/>
      <c r="D8" s="58"/>
      <c r="E8" s="58"/>
      <c r="F8" s="58"/>
      <c r="G8" s="58"/>
      <c r="H8" s="58"/>
      <c r="I8" s="58"/>
    </row>
    <row r="9" spans="1:9" x14ac:dyDescent="0.25">
      <c r="A9" s="124" t="s">
        <v>197</v>
      </c>
      <c r="B9" s="125"/>
      <c r="C9" s="144"/>
      <c r="D9" s="58"/>
      <c r="E9" s="58"/>
      <c r="F9" s="58"/>
      <c r="G9" s="58"/>
      <c r="H9" s="58"/>
      <c r="I9" s="58"/>
    </row>
    <row r="10" spans="1:9" x14ac:dyDescent="0.25">
      <c r="A10" s="59"/>
      <c r="B10" s="129" t="s">
        <v>198</v>
      </c>
      <c r="C10" s="130"/>
      <c r="D10" s="78">
        <v>0</v>
      </c>
      <c r="E10" s="78">
        <v>0</v>
      </c>
      <c r="F10" s="79">
        <v>0</v>
      </c>
      <c r="G10" s="79">
        <v>0</v>
      </c>
      <c r="H10" s="79">
        <v>0</v>
      </c>
      <c r="I10" s="78">
        <f t="shared" ref="I10:I12" si="0">H10-D10</f>
        <v>0</v>
      </c>
    </row>
    <row r="11" spans="1:9" x14ac:dyDescent="0.25">
      <c r="A11" s="59"/>
      <c r="B11" s="129" t="s">
        <v>199</v>
      </c>
      <c r="C11" s="130"/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8">
        <f t="shared" si="0"/>
        <v>0</v>
      </c>
    </row>
    <row r="12" spans="1:9" x14ac:dyDescent="0.25">
      <c r="A12" s="59"/>
      <c r="B12" s="129" t="s">
        <v>200</v>
      </c>
      <c r="C12" s="130"/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8">
        <f t="shared" si="0"/>
        <v>0</v>
      </c>
    </row>
    <row r="13" spans="1:9" x14ac:dyDescent="0.25">
      <c r="A13" s="59"/>
      <c r="B13" s="129" t="s">
        <v>201</v>
      </c>
      <c r="C13" s="130"/>
      <c r="D13" s="78">
        <v>2635000</v>
      </c>
      <c r="E13" s="78">
        <v>0</v>
      </c>
      <c r="F13" s="78">
        <f>D13+E13</f>
        <v>2635000</v>
      </c>
      <c r="G13" s="78">
        <v>596575.72</v>
      </c>
      <c r="H13" s="78">
        <v>596575.72</v>
      </c>
      <c r="I13" s="78">
        <f>H13-D13</f>
        <v>-2038424.28</v>
      </c>
    </row>
    <row r="14" spans="1:9" x14ac:dyDescent="0.25">
      <c r="A14" s="59"/>
      <c r="B14" s="129" t="s">
        <v>202</v>
      </c>
      <c r="C14" s="130"/>
      <c r="D14" s="78">
        <v>21667553.960000001</v>
      </c>
      <c r="E14" s="78">
        <v>0</v>
      </c>
      <c r="F14" s="78">
        <f>D14+E14</f>
        <v>21667553.960000001</v>
      </c>
      <c r="G14" s="78">
        <v>6292366.6699999999</v>
      </c>
      <c r="H14" s="78">
        <v>6292366.6699999999</v>
      </c>
      <c r="I14" s="78">
        <f>H14-D14</f>
        <v>-15375187.290000001</v>
      </c>
    </row>
    <row r="15" spans="1:9" x14ac:dyDescent="0.25">
      <c r="A15" s="59"/>
      <c r="B15" s="129" t="s">
        <v>203</v>
      </c>
      <c r="C15" s="130"/>
      <c r="D15" s="78">
        <v>10579400</v>
      </c>
      <c r="E15" s="78">
        <v>0</v>
      </c>
      <c r="F15" s="78">
        <f>D15+E15</f>
        <v>10579400</v>
      </c>
      <c r="G15" s="78">
        <v>2000619.08</v>
      </c>
      <c r="H15" s="78">
        <v>2000619.08</v>
      </c>
      <c r="I15" s="78">
        <f>H15-D15</f>
        <v>-8578780.9199999999</v>
      </c>
    </row>
    <row r="16" spans="1:9" x14ac:dyDescent="0.25">
      <c r="A16" s="59"/>
      <c r="B16" s="129" t="s">
        <v>204</v>
      </c>
      <c r="C16" s="130"/>
      <c r="D16" s="78">
        <v>2107364.33</v>
      </c>
      <c r="E16" s="78">
        <v>0</v>
      </c>
      <c r="F16" s="78">
        <f>D16+E16</f>
        <v>2107364.33</v>
      </c>
      <c r="G16" s="78">
        <v>122521.26</v>
      </c>
      <c r="H16" s="78">
        <v>122521.26</v>
      </c>
      <c r="I16" s="78">
        <f>H16-D16</f>
        <v>-1984843.07</v>
      </c>
    </row>
    <row r="17" spans="1:9" x14ac:dyDescent="0.25">
      <c r="A17" s="136"/>
      <c r="B17" s="129" t="s">
        <v>205</v>
      </c>
      <c r="C17" s="130"/>
      <c r="D17" s="135">
        <f>SUM(D19:D29)</f>
        <v>0</v>
      </c>
      <c r="E17" s="135">
        <f t="shared" ref="E17:I17" si="1">SUM(E19:E29)</f>
        <v>0</v>
      </c>
      <c r="F17" s="135">
        <f t="shared" si="1"/>
        <v>0</v>
      </c>
      <c r="G17" s="135">
        <f t="shared" si="1"/>
        <v>0</v>
      </c>
      <c r="H17" s="135">
        <f t="shared" si="1"/>
        <v>0</v>
      </c>
      <c r="I17" s="135">
        <f t="shared" si="1"/>
        <v>0</v>
      </c>
    </row>
    <row r="18" spans="1:9" x14ac:dyDescent="0.25">
      <c r="A18" s="136"/>
      <c r="B18" s="129" t="s">
        <v>206</v>
      </c>
      <c r="C18" s="130"/>
      <c r="D18" s="135"/>
      <c r="E18" s="135"/>
      <c r="F18" s="135"/>
      <c r="G18" s="135"/>
      <c r="H18" s="135"/>
      <c r="I18" s="135"/>
    </row>
    <row r="19" spans="1:9" x14ac:dyDescent="0.25">
      <c r="A19" s="59"/>
      <c r="B19" s="60"/>
      <c r="C19" s="61" t="s">
        <v>207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</row>
    <row r="20" spans="1:9" x14ac:dyDescent="0.25">
      <c r="A20" s="59"/>
      <c r="B20" s="60"/>
      <c r="C20" s="61" t="s">
        <v>208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</row>
    <row r="21" spans="1:9" x14ac:dyDescent="0.25">
      <c r="A21" s="59"/>
      <c r="B21" s="60"/>
      <c r="C21" s="61" t="s">
        <v>209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x14ac:dyDescent="0.25">
      <c r="A22" s="59"/>
      <c r="B22" s="60"/>
      <c r="C22" s="61" t="s">
        <v>210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 s="59"/>
      <c r="B23" s="60"/>
      <c r="C23" s="61" t="s">
        <v>211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 s="59"/>
      <c r="B24" s="60"/>
      <c r="C24" s="61" t="s">
        <v>212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 s="59"/>
      <c r="B25" s="60"/>
      <c r="C25" s="61" t="s">
        <v>213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 s="59"/>
      <c r="B26" s="60"/>
      <c r="C26" s="61" t="s">
        <v>214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9" x14ac:dyDescent="0.25">
      <c r="A27" s="59"/>
      <c r="B27" s="60"/>
      <c r="C27" s="61" t="s">
        <v>215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9" x14ac:dyDescent="0.25">
      <c r="A28" s="59"/>
      <c r="B28" s="60"/>
      <c r="C28" s="61" t="s">
        <v>216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x14ac:dyDescent="0.25">
      <c r="A29" s="59"/>
      <c r="B29" s="60"/>
      <c r="C29" s="61" t="s">
        <v>217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</row>
    <row r="30" spans="1:9" x14ac:dyDescent="0.25">
      <c r="A30" s="59"/>
      <c r="B30" s="129" t="s">
        <v>218</v>
      </c>
      <c r="C30" s="130"/>
      <c r="D30" s="79">
        <f>SUM(D31:D35)</f>
        <v>0</v>
      </c>
      <c r="E30" s="79">
        <f t="shared" ref="E30:I30" si="2">SUM(E31:E35)</f>
        <v>0</v>
      </c>
      <c r="F30" s="79">
        <f t="shared" si="2"/>
        <v>0</v>
      </c>
      <c r="G30" s="79">
        <f t="shared" si="2"/>
        <v>0</v>
      </c>
      <c r="H30" s="79">
        <f t="shared" si="2"/>
        <v>0</v>
      </c>
      <c r="I30" s="79">
        <f t="shared" si="2"/>
        <v>0</v>
      </c>
    </row>
    <row r="31" spans="1:9" x14ac:dyDescent="0.25">
      <c r="A31" s="59"/>
      <c r="B31" s="60"/>
      <c r="C31" s="61" t="s">
        <v>219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x14ac:dyDescent="0.25">
      <c r="A32" s="59"/>
      <c r="B32" s="60"/>
      <c r="C32" s="61" t="s">
        <v>220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59"/>
      <c r="B33" s="60"/>
      <c r="C33" s="61" t="s">
        <v>221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</row>
    <row r="34" spans="1:9" x14ac:dyDescent="0.25">
      <c r="A34" s="59"/>
      <c r="B34" s="60"/>
      <c r="C34" s="61" t="s">
        <v>222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x14ac:dyDescent="0.25">
      <c r="A35" s="59"/>
      <c r="B35" s="60"/>
      <c r="C35" s="61" t="s">
        <v>223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 s="59"/>
      <c r="B36" s="129" t="s">
        <v>261</v>
      </c>
      <c r="C36" s="130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 s="59"/>
      <c r="B37" s="129" t="s">
        <v>224</v>
      </c>
      <c r="C37" s="130"/>
      <c r="D37" s="79">
        <f>SUM(D38)</f>
        <v>0</v>
      </c>
      <c r="E37" s="79">
        <f t="shared" ref="E37:I37" si="3">SUM(E38)</f>
        <v>0</v>
      </c>
      <c r="F37" s="79">
        <f t="shared" si="3"/>
        <v>0</v>
      </c>
      <c r="G37" s="79">
        <f t="shared" si="3"/>
        <v>0</v>
      </c>
      <c r="H37" s="79">
        <f t="shared" si="3"/>
        <v>0</v>
      </c>
      <c r="I37" s="79">
        <f t="shared" si="3"/>
        <v>0</v>
      </c>
    </row>
    <row r="38" spans="1:9" x14ac:dyDescent="0.25">
      <c r="A38" s="59"/>
      <c r="B38" s="60"/>
      <c r="C38" s="61" t="s">
        <v>225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x14ac:dyDescent="0.25">
      <c r="A39" s="59"/>
      <c r="B39" s="129" t="s">
        <v>226</v>
      </c>
      <c r="C39" s="130"/>
      <c r="D39" s="79">
        <f>SUM(D40:D41)</f>
        <v>0</v>
      </c>
      <c r="E39" s="79">
        <f t="shared" ref="E39:I39" si="4">SUM(E40:E41)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si="4"/>
        <v>0</v>
      </c>
    </row>
    <row r="40" spans="1:9" x14ac:dyDescent="0.25">
      <c r="A40" s="59"/>
      <c r="B40" s="60"/>
      <c r="C40" s="61" t="s">
        <v>227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5">
      <c r="A41" s="59"/>
      <c r="B41" s="60"/>
      <c r="C41" s="61" t="s">
        <v>228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5">
      <c r="A42" s="62"/>
      <c r="B42" s="63"/>
      <c r="C42" s="64"/>
      <c r="D42" s="79"/>
      <c r="E42" s="79"/>
      <c r="F42" s="79"/>
      <c r="G42" s="79"/>
      <c r="H42" s="79"/>
      <c r="I42" s="79"/>
    </row>
    <row r="43" spans="1:9" x14ac:dyDescent="0.25">
      <c r="A43" s="124" t="s">
        <v>229</v>
      </c>
      <c r="B43" s="125"/>
      <c r="C43" s="126"/>
      <c r="D43" s="134">
        <f>D10+D11+D12+D13+D14+D15+D16+D17+D30+D36+D37+D39</f>
        <v>36989318.289999999</v>
      </c>
      <c r="E43" s="134">
        <f t="shared" ref="E43:I43" si="5">E10+E11+E12+E13+E14+E15+E16+E17+E30+E36+E37+E39</f>
        <v>0</v>
      </c>
      <c r="F43" s="134">
        <f t="shared" si="5"/>
        <v>36989318.289999999</v>
      </c>
      <c r="G43" s="134">
        <f t="shared" si="5"/>
        <v>9012082.7299999986</v>
      </c>
      <c r="H43" s="134">
        <f t="shared" si="5"/>
        <v>9012082.7299999986</v>
      </c>
      <c r="I43" s="134">
        <f t="shared" si="5"/>
        <v>-27977235.560000002</v>
      </c>
    </row>
    <row r="44" spans="1:9" x14ac:dyDescent="0.25">
      <c r="A44" s="124" t="s">
        <v>230</v>
      </c>
      <c r="B44" s="125"/>
      <c r="C44" s="126"/>
      <c r="D44" s="134"/>
      <c r="E44" s="134"/>
      <c r="F44" s="134"/>
      <c r="G44" s="134"/>
      <c r="H44" s="134"/>
      <c r="I44" s="134"/>
    </row>
    <row r="45" spans="1:9" x14ac:dyDescent="0.25">
      <c r="A45" s="124" t="s">
        <v>231</v>
      </c>
      <c r="B45" s="125"/>
      <c r="C45" s="126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9" x14ac:dyDescent="0.25">
      <c r="A46" s="62"/>
      <c r="B46" s="63"/>
      <c r="C46" s="64"/>
      <c r="D46" s="79"/>
      <c r="E46" s="79"/>
      <c r="F46" s="79"/>
      <c r="G46" s="79"/>
      <c r="H46" s="79"/>
      <c r="I46" s="79"/>
    </row>
    <row r="47" spans="1:9" x14ac:dyDescent="0.25">
      <c r="A47" s="124" t="s">
        <v>232</v>
      </c>
      <c r="B47" s="125"/>
      <c r="C47" s="126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x14ac:dyDescent="0.25">
      <c r="A48" s="59"/>
      <c r="B48" s="129" t="s">
        <v>233</v>
      </c>
      <c r="C48" s="130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5">
      <c r="A49" s="59"/>
      <c r="B49" s="60"/>
      <c r="C49" s="61" t="s">
        <v>234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5">
      <c r="A50" s="59"/>
      <c r="B50" s="60"/>
      <c r="C50" s="61" t="s">
        <v>235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x14ac:dyDescent="0.25">
      <c r="A51" s="59"/>
      <c r="B51" s="60"/>
      <c r="C51" s="61" t="s">
        <v>236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1:9" ht="28.5" x14ac:dyDescent="0.25">
      <c r="A52" s="59"/>
      <c r="B52" s="60"/>
      <c r="C52" s="99" t="s">
        <v>237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1:9" x14ac:dyDescent="0.25">
      <c r="A53" s="59"/>
      <c r="B53" s="60"/>
      <c r="C53" s="61" t="s">
        <v>238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5">
      <c r="A54" s="59"/>
      <c r="B54" s="60"/>
      <c r="C54" s="61" t="s">
        <v>239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1:9" ht="28.5" x14ac:dyDescent="0.25">
      <c r="A55" s="59"/>
      <c r="B55" s="60"/>
      <c r="C55" s="99" t="s">
        <v>240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1:9" ht="28.5" x14ac:dyDescent="0.25">
      <c r="A56" s="59"/>
      <c r="B56" s="60"/>
      <c r="C56" s="100" t="s">
        <v>241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5">
      <c r="A57" s="59"/>
      <c r="B57" s="129" t="s">
        <v>242</v>
      </c>
      <c r="C57" s="130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1:9" x14ac:dyDescent="0.25">
      <c r="A58" s="59"/>
      <c r="B58" s="60"/>
      <c r="C58" s="61" t="s">
        <v>243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1:9" x14ac:dyDescent="0.25">
      <c r="A59" s="59"/>
      <c r="B59" s="60"/>
      <c r="C59" s="61" t="s">
        <v>244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5">
      <c r="A60" s="59"/>
      <c r="B60" s="60"/>
      <c r="C60" s="61" t="s">
        <v>245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x14ac:dyDescent="0.25">
      <c r="A61" s="59"/>
      <c r="B61" s="60"/>
      <c r="C61" s="61" t="s">
        <v>246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1:9" x14ac:dyDescent="0.25">
      <c r="A62" s="59"/>
      <c r="B62" s="129" t="s">
        <v>247</v>
      </c>
      <c r="C62" s="130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28.5" x14ac:dyDescent="0.25">
      <c r="A63" s="59"/>
      <c r="B63" s="60"/>
      <c r="C63" s="99" t="s">
        <v>248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1:9" x14ac:dyDescent="0.25">
      <c r="A64" s="59"/>
      <c r="B64" s="60"/>
      <c r="C64" s="61" t="s">
        <v>249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1:9" x14ac:dyDescent="0.25">
      <c r="A65" s="59"/>
      <c r="B65" s="91" t="s">
        <v>262</v>
      </c>
      <c r="C65" s="92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5">
      <c r="A66" s="59"/>
      <c r="B66" s="129" t="s">
        <v>250</v>
      </c>
      <c r="C66" s="130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1:9" x14ac:dyDescent="0.25">
      <c r="A67" s="62"/>
      <c r="B67" s="127"/>
      <c r="C67" s="128"/>
      <c r="D67" s="79"/>
      <c r="E67" s="79"/>
      <c r="F67" s="79"/>
      <c r="G67" s="79"/>
      <c r="H67" s="79"/>
      <c r="I67" s="79"/>
    </row>
    <row r="68" spans="1:9" x14ac:dyDescent="0.25">
      <c r="A68" s="124" t="s">
        <v>251</v>
      </c>
      <c r="B68" s="125"/>
      <c r="C68" s="126"/>
      <c r="D68" s="80">
        <f>D48+D57+D62+D65+D66</f>
        <v>0</v>
      </c>
      <c r="E68" s="80">
        <f t="shared" ref="E68:I68" si="6">E48+E57+E62+E65+E66</f>
        <v>0</v>
      </c>
      <c r="F68" s="80">
        <f t="shared" si="6"/>
        <v>0</v>
      </c>
      <c r="G68" s="80">
        <f t="shared" si="6"/>
        <v>0</v>
      </c>
      <c r="H68" s="80">
        <f t="shared" si="6"/>
        <v>0</v>
      </c>
      <c r="I68" s="80">
        <f t="shared" si="6"/>
        <v>0</v>
      </c>
    </row>
    <row r="69" spans="1:9" x14ac:dyDescent="0.25">
      <c r="A69" s="62"/>
      <c r="B69" s="127"/>
      <c r="C69" s="128"/>
      <c r="D69" s="79"/>
      <c r="E69" s="79"/>
      <c r="F69" s="79"/>
      <c r="G69" s="79"/>
      <c r="H69" s="79"/>
      <c r="I69" s="79"/>
    </row>
    <row r="70" spans="1:9" x14ac:dyDescent="0.25">
      <c r="A70" s="124" t="s">
        <v>252</v>
      </c>
      <c r="B70" s="125"/>
      <c r="C70" s="126"/>
      <c r="D70" s="80">
        <f>D71</f>
        <v>0</v>
      </c>
      <c r="E70" s="80">
        <f t="shared" ref="E70:I70" si="7">E71</f>
        <v>0</v>
      </c>
      <c r="F70" s="80">
        <f t="shared" si="7"/>
        <v>0</v>
      </c>
      <c r="G70" s="80">
        <f t="shared" si="7"/>
        <v>0</v>
      </c>
      <c r="H70" s="80">
        <f t="shared" si="7"/>
        <v>0</v>
      </c>
      <c r="I70" s="80">
        <f t="shared" si="7"/>
        <v>0</v>
      </c>
    </row>
    <row r="71" spans="1:9" x14ac:dyDescent="0.25">
      <c r="A71" s="59"/>
      <c r="B71" s="129" t="s">
        <v>253</v>
      </c>
      <c r="C71" s="130"/>
      <c r="D71" s="79"/>
      <c r="E71" s="79"/>
      <c r="F71" s="79"/>
      <c r="G71" s="79"/>
      <c r="H71" s="79"/>
      <c r="I71" s="79"/>
    </row>
    <row r="72" spans="1:9" x14ac:dyDescent="0.25">
      <c r="A72" s="62"/>
      <c r="B72" s="127"/>
      <c r="C72" s="128"/>
      <c r="D72" s="79"/>
      <c r="E72" s="79"/>
      <c r="F72" s="79"/>
      <c r="G72" s="79"/>
      <c r="H72" s="79"/>
      <c r="I72" s="79"/>
    </row>
    <row r="73" spans="1:9" x14ac:dyDescent="0.25">
      <c r="A73" s="124" t="s">
        <v>254</v>
      </c>
      <c r="B73" s="125"/>
      <c r="C73" s="126"/>
      <c r="D73" s="81">
        <f>D43+D68+D70</f>
        <v>36989318.289999999</v>
      </c>
      <c r="E73" s="81">
        <f t="shared" ref="E73:I73" si="8">E43+E68+E70</f>
        <v>0</v>
      </c>
      <c r="F73" s="81">
        <f t="shared" si="8"/>
        <v>36989318.289999999</v>
      </c>
      <c r="G73" s="81">
        <f t="shared" si="8"/>
        <v>9012082.7299999986</v>
      </c>
      <c r="H73" s="81">
        <f t="shared" si="8"/>
        <v>9012082.7299999986</v>
      </c>
      <c r="I73" s="81">
        <f t="shared" si="8"/>
        <v>-27977235.560000002</v>
      </c>
    </row>
    <row r="74" spans="1:9" x14ac:dyDescent="0.25">
      <c r="A74" s="62"/>
      <c r="B74" s="127"/>
      <c r="C74" s="128"/>
      <c r="D74" s="82"/>
      <c r="E74" s="82"/>
      <c r="F74" s="82"/>
      <c r="G74" s="82"/>
      <c r="H74" s="82"/>
      <c r="I74" s="82"/>
    </row>
    <row r="75" spans="1:9" x14ac:dyDescent="0.25">
      <c r="A75" s="59"/>
      <c r="B75" s="131" t="s">
        <v>255</v>
      </c>
      <c r="C75" s="126"/>
      <c r="D75" s="82"/>
      <c r="E75" s="82"/>
      <c r="F75" s="82"/>
      <c r="G75" s="82"/>
      <c r="H75" s="82"/>
      <c r="I75" s="82"/>
    </row>
    <row r="76" spans="1:9" x14ac:dyDescent="0.25">
      <c r="A76" s="59"/>
      <c r="B76" s="132" t="s">
        <v>256</v>
      </c>
      <c r="C76" s="133"/>
      <c r="D76" s="82">
        <f>D43</f>
        <v>36989318.289999999</v>
      </c>
      <c r="E76" s="82">
        <f t="shared" ref="E76:I76" si="9">E43</f>
        <v>0</v>
      </c>
      <c r="F76" s="82">
        <f t="shared" si="9"/>
        <v>36989318.289999999</v>
      </c>
      <c r="G76" s="82">
        <f t="shared" si="9"/>
        <v>9012082.7299999986</v>
      </c>
      <c r="H76" s="82">
        <f t="shared" si="9"/>
        <v>9012082.7299999986</v>
      </c>
      <c r="I76" s="82">
        <f t="shared" si="9"/>
        <v>-27977235.560000002</v>
      </c>
    </row>
    <row r="77" spans="1:9" x14ac:dyDescent="0.25">
      <c r="A77" s="59"/>
      <c r="B77" s="132" t="s">
        <v>257</v>
      </c>
      <c r="C77" s="133"/>
      <c r="D77" s="82"/>
      <c r="E77" s="82"/>
      <c r="F77" s="82"/>
      <c r="G77" s="82"/>
      <c r="H77" s="82"/>
      <c r="I77" s="82"/>
    </row>
    <row r="78" spans="1:9" x14ac:dyDescent="0.25">
      <c r="A78" s="59"/>
      <c r="B78" s="131" t="s">
        <v>258</v>
      </c>
      <c r="C78" s="126"/>
      <c r="D78" s="82">
        <f>D76+D77</f>
        <v>36989318.289999999</v>
      </c>
      <c r="E78" s="82">
        <f t="shared" ref="E78:I78" si="10">E76+E77</f>
        <v>0</v>
      </c>
      <c r="F78" s="82">
        <f t="shared" si="10"/>
        <v>36989318.289999999</v>
      </c>
      <c r="G78" s="82">
        <f t="shared" si="10"/>
        <v>9012082.7299999986</v>
      </c>
      <c r="H78" s="82">
        <f t="shared" si="10"/>
        <v>9012082.7299999986</v>
      </c>
      <c r="I78" s="82">
        <f t="shared" si="10"/>
        <v>-27977235.560000002</v>
      </c>
    </row>
    <row r="79" spans="1:9" ht="15.75" thickBot="1" x14ac:dyDescent="0.3">
      <c r="A79" s="65"/>
      <c r="B79" s="122"/>
      <c r="C79" s="123"/>
      <c r="D79" s="83"/>
      <c r="E79" s="83"/>
      <c r="F79" s="83"/>
      <c r="G79" s="83"/>
      <c r="H79" s="83"/>
      <c r="I79" s="83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A25" zoomScaleNormal="100" workbookViewId="0">
      <selection activeCell="C37" sqref="C37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60" t="s">
        <v>259</v>
      </c>
      <c r="B2" s="161"/>
      <c r="C2" s="161"/>
      <c r="D2" s="161"/>
      <c r="E2" s="161"/>
      <c r="F2" s="161"/>
      <c r="G2" s="161"/>
      <c r="H2" s="162"/>
    </row>
    <row r="3" spans="1:8" x14ac:dyDescent="0.2">
      <c r="A3" s="114" t="s">
        <v>43</v>
      </c>
      <c r="B3" s="115"/>
      <c r="C3" s="115"/>
      <c r="D3" s="115"/>
      <c r="E3" s="115"/>
      <c r="F3" s="115"/>
      <c r="G3" s="115"/>
      <c r="H3" s="163"/>
    </row>
    <row r="4" spans="1:8" x14ac:dyDescent="0.2">
      <c r="A4" s="114" t="s">
        <v>44</v>
      </c>
      <c r="B4" s="115"/>
      <c r="C4" s="115"/>
      <c r="D4" s="115"/>
      <c r="E4" s="115"/>
      <c r="F4" s="115"/>
      <c r="G4" s="115"/>
      <c r="H4" s="163"/>
    </row>
    <row r="5" spans="1:8" x14ac:dyDescent="0.2">
      <c r="A5" s="114" t="s">
        <v>264</v>
      </c>
      <c r="B5" s="115"/>
      <c r="C5" s="115"/>
      <c r="D5" s="115"/>
      <c r="E5" s="115"/>
      <c r="F5" s="115"/>
      <c r="G5" s="115"/>
      <c r="H5" s="163"/>
    </row>
    <row r="6" spans="1:8" ht="12.75" thickBot="1" x14ac:dyDescent="0.25">
      <c r="A6" s="164" t="s">
        <v>1</v>
      </c>
      <c r="B6" s="165"/>
      <c r="C6" s="165"/>
      <c r="D6" s="165"/>
      <c r="E6" s="165"/>
      <c r="F6" s="165"/>
      <c r="G6" s="165"/>
      <c r="H6" s="166"/>
    </row>
    <row r="7" spans="1:8" ht="12.75" thickBot="1" x14ac:dyDescent="0.25">
      <c r="A7" s="160" t="s">
        <v>2</v>
      </c>
      <c r="B7" s="167"/>
      <c r="C7" s="169" t="s">
        <v>45</v>
      </c>
      <c r="D7" s="170"/>
      <c r="E7" s="170"/>
      <c r="F7" s="170"/>
      <c r="G7" s="171"/>
      <c r="H7" s="110" t="s">
        <v>46</v>
      </c>
    </row>
    <row r="8" spans="1:8" ht="24.75" thickBot="1" x14ac:dyDescent="0.25">
      <c r="A8" s="164"/>
      <c r="B8" s="168"/>
      <c r="C8" s="18" t="s">
        <v>4</v>
      </c>
      <c r="D8" s="84" t="s">
        <v>47</v>
      </c>
      <c r="E8" s="18" t="s">
        <v>48</v>
      </c>
      <c r="F8" s="18" t="s">
        <v>5</v>
      </c>
      <c r="G8" s="18" t="s">
        <v>7</v>
      </c>
      <c r="H8" s="111"/>
    </row>
    <row r="9" spans="1:8" x14ac:dyDescent="0.2">
      <c r="A9" s="93"/>
      <c r="B9" s="94"/>
      <c r="C9" s="47"/>
      <c r="D9" s="47"/>
      <c r="E9" s="47"/>
      <c r="F9" s="47"/>
      <c r="G9" s="47"/>
      <c r="H9" s="47"/>
    </row>
    <row r="10" spans="1:8" x14ac:dyDescent="0.2">
      <c r="A10" s="172" t="s">
        <v>49</v>
      </c>
      <c r="B10" s="173"/>
      <c r="C10" s="46">
        <f>C11+C19+C29+C39+C49+C59+C63+C72+C76</f>
        <v>48848117</v>
      </c>
      <c r="D10" s="46">
        <f t="shared" ref="D10:H10" si="0">D11+D19+D29+D39+D49+D59+D63+D72+D76</f>
        <v>0</v>
      </c>
      <c r="E10" s="46">
        <f t="shared" si="0"/>
        <v>48848117</v>
      </c>
      <c r="F10" s="46">
        <f t="shared" si="0"/>
        <v>9051677.7200000007</v>
      </c>
      <c r="G10" s="46">
        <f t="shared" si="0"/>
        <v>9049759.6999999993</v>
      </c>
      <c r="H10" s="46">
        <f t="shared" si="0"/>
        <v>39796439.280000001</v>
      </c>
    </row>
    <row r="11" spans="1:8" x14ac:dyDescent="0.2">
      <c r="A11" s="158" t="s">
        <v>50</v>
      </c>
      <c r="B11" s="159"/>
      <c r="C11" s="89">
        <f>SUM(C12:C18)</f>
        <v>38884304.234999999</v>
      </c>
      <c r="D11" s="89">
        <f t="shared" ref="D11:H11" si="1">SUM(D12:D18)</f>
        <v>0</v>
      </c>
      <c r="E11" s="89">
        <f t="shared" si="1"/>
        <v>38884304.234999999</v>
      </c>
      <c r="F11" s="89">
        <f t="shared" si="1"/>
        <v>8706146.7200000007</v>
      </c>
      <c r="G11" s="89">
        <f t="shared" si="1"/>
        <v>8706146.7200000007</v>
      </c>
      <c r="H11" s="89">
        <f t="shared" si="1"/>
        <v>30178157.515000001</v>
      </c>
    </row>
    <row r="12" spans="1:8" x14ac:dyDescent="0.2">
      <c r="A12" s="93"/>
      <c r="B12" s="94" t="s">
        <v>51</v>
      </c>
      <c r="C12" s="47">
        <v>6195624.6399999997</v>
      </c>
      <c r="D12" s="47">
        <v>0</v>
      </c>
      <c r="E12" s="47">
        <f>SUM(C12:D12)</f>
        <v>6195624.6399999997</v>
      </c>
      <c r="F12" s="47">
        <v>1300717.96</v>
      </c>
      <c r="G12" s="47">
        <v>1300717.96</v>
      </c>
      <c r="H12" s="47">
        <f>E12-F12</f>
        <v>4894906.68</v>
      </c>
    </row>
    <row r="13" spans="1:8" x14ac:dyDescent="0.2">
      <c r="A13" s="93"/>
      <c r="B13" s="94" t="s">
        <v>52</v>
      </c>
      <c r="C13" s="47">
        <v>0</v>
      </c>
      <c r="D13" s="47">
        <v>0</v>
      </c>
      <c r="E13" s="47">
        <f t="shared" ref="E13:E38" si="2">SUM(C13:D13)</f>
        <v>0</v>
      </c>
      <c r="F13" s="47">
        <v>0</v>
      </c>
      <c r="G13" s="47">
        <v>0</v>
      </c>
      <c r="H13" s="47">
        <f t="shared" ref="H13:H38" si="3">E13-F13</f>
        <v>0</v>
      </c>
    </row>
    <row r="14" spans="1:8" x14ac:dyDescent="0.2">
      <c r="A14" s="93"/>
      <c r="B14" s="94" t="s">
        <v>53</v>
      </c>
      <c r="C14" s="47">
        <v>8434442.1400000006</v>
      </c>
      <c r="D14" s="47">
        <v>0</v>
      </c>
      <c r="E14" s="47">
        <f t="shared" si="2"/>
        <v>8434442.1400000006</v>
      </c>
      <c r="F14" s="47">
        <v>2072665.99</v>
      </c>
      <c r="G14" s="47">
        <v>2072665.99</v>
      </c>
      <c r="H14" s="47">
        <f t="shared" si="3"/>
        <v>6361776.1500000004</v>
      </c>
    </row>
    <row r="15" spans="1:8" x14ac:dyDescent="0.2">
      <c r="A15" s="93"/>
      <c r="B15" s="94" t="s">
        <v>54</v>
      </c>
      <c r="C15" s="47">
        <v>2039225.2749999999</v>
      </c>
      <c r="D15" s="47">
        <v>0</v>
      </c>
      <c r="E15" s="47">
        <f t="shared" si="2"/>
        <v>2039225.2749999999</v>
      </c>
      <c r="F15" s="47">
        <v>451038.37</v>
      </c>
      <c r="G15" s="47">
        <v>451038.37</v>
      </c>
      <c r="H15" s="47">
        <f t="shared" si="3"/>
        <v>1588186.9049999998</v>
      </c>
    </row>
    <row r="16" spans="1:8" x14ac:dyDescent="0.2">
      <c r="A16" s="93"/>
      <c r="B16" s="94" t="s">
        <v>55</v>
      </c>
      <c r="C16" s="47">
        <v>3994378.3499999996</v>
      </c>
      <c r="D16" s="47">
        <v>0</v>
      </c>
      <c r="E16" s="47">
        <f t="shared" si="2"/>
        <v>3994378.3499999996</v>
      </c>
      <c r="F16" s="47">
        <v>758025.41999999993</v>
      </c>
      <c r="G16" s="47">
        <v>758025.41999999993</v>
      </c>
      <c r="H16" s="47">
        <f t="shared" si="3"/>
        <v>3236352.9299999997</v>
      </c>
    </row>
    <row r="17" spans="1:8" x14ac:dyDescent="0.2">
      <c r="A17" s="93"/>
      <c r="B17" s="94" t="s">
        <v>56</v>
      </c>
      <c r="C17" s="47">
        <v>786092.87</v>
      </c>
      <c r="D17" s="47">
        <v>0</v>
      </c>
      <c r="E17" s="47">
        <f t="shared" si="2"/>
        <v>786092.87</v>
      </c>
      <c r="F17" s="47">
        <v>0</v>
      </c>
      <c r="G17" s="47">
        <v>0</v>
      </c>
      <c r="H17" s="47">
        <f t="shared" si="3"/>
        <v>786092.87</v>
      </c>
    </row>
    <row r="18" spans="1:8" x14ac:dyDescent="0.2">
      <c r="A18" s="93"/>
      <c r="B18" s="94" t="s">
        <v>57</v>
      </c>
      <c r="C18" s="47">
        <v>17434540.960000001</v>
      </c>
      <c r="D18" s="47">
        <v>0</v>
      </c>
      <c r="E18" s="47">
        <f t="shared" si="2"/>
        <v>17434540.960000001</v>
      </c>
      <c r="F18" s="47">
        <v>4123698.98</v>
      </c>
      <c r="G18" s="47">
        <v>4123698.98</v>
      </c>
      <c r="H18" s="47">
        <f t="shared" si="3"/>
        <v>13310841.98</v>
      </c>
    </row>
    <row r="19" spans="1:8" s="90" customFormat="1" x14ac:dyDescent="0.2">
      <c r="A19" s="158" t="s">
        <v>58</v>
      </c>
      <c r="B19" s="159"/>
      <c r="C19" s="89">
        <f>C20+C21+C22+C23+C24+C25+C26+C27+C28</f>
        <v>312214.78499999997</v>
      </c>
      <c r="D19" s="89">
        <f t="shared" ref="D19:H19" si="4">D20+D21+D22+D23+D24+D25+D26+D27+D28</f>
        <v>0</v>
      </c>
      <c r="E19" s="89">
        <f t="shared" si="4"/>
        <v>312214.78499999997</v>
      </c>
      <c r="F19" s="89">
        <f>F20+F21+F22+F23+F24+F25+F26+F27+F28</f>
        <v>2100.5500000000002</v>
      </c>
      <c r="G19" s="47">
        <f>G20+G21+G22+G23+G24+G25+G26+G27+G28</f>
        <v>1964.53</v>
      </c>
      <c r="H19" s="89">
        <f t="shared" si="4"/>
        <v>310114.23499999999</v>
      </c>
    </row>
    <row r="20" spans="1:8" x14ac:dyDescent="0.2">
      <c r="A20" s="93"/>
      <c r="B20" s="94" t="s">
        <v>59</v>
      </c>
      <c r="C20" s="47">
        <v>88850.235000000001</v>
      </c>
      <c r="D20" s="47">
        <v>0</v>
      </c>
      <c r="E20" s="47">
        <f t="shared" si="2"/>
        <v>88850.235000000001</v>
      </c>
      <c r="F20" s="47">
        <v>2100.5500000000002</v>
      </c>
      <c r="G20" s="47">
        <v>1964.53</v>
      </c>
      <c r="H20" s="47">
        <f t="shared" si="3"/>
        <v>86749.684999999998</v>
      </c>
    </row>
    <row r="21" spans="1:8" x14ac:dyDescent="0.2">
      <c r="A21" s="93"/>
      <c r="B21" s="94" t="s">
        <v>60</v>
      </c>
      <c r="C21" s="47">
        <v>86893.209999999992</v>
      </c>
      <c r="D21" s="47">
        <v>0</v>
      </c>
      <c r="E21" s="47">
        <f t="shared" si="2"/>
        <v>86893.209999999992</v>
      </c>
      <c r="F21" s="47">
        <v>0</v>
      </c>
      <c r="G21" s="47">
        <v>0</v>
      </c>
      <c r="H21" s="47">
        <f t="shared" si="3"/>
        <v>86893.209999999992</v>
      </c>
    </row>
    <row r="22" spans="1:8" x14ac:dyDescent="0.2">
      <c r="A22" s="93"/>
      <c r="B22" s="94" t="s">
        <v>61</v>
      </c>
      <c r="C22" s="47">
        <v>0</v>
      </c>
      <c r="D22" s="47">
        <v>0</v>
      </c>
      <c r="E22" s="47">
        <f t="shared" si="2"/>
        <v>0</v>
      </c>
      <c r="F22" s="47">
        <v>0</v>
      </c>
      <c r="G22" s="47">
        <v>0</v>
      </c>
      <c r="H22" s="47">
        <f t="shared" si="3"/>
        <v>0</v>
      </c>
    </row>
    <row r="23" spans="1:8" x14ac:dyDescent="0.2">
      <c r="A23" s="93"/>
      <c r="B23" s="94" t="s">
        <v>62</v>
      </c>
      <c r="C23" s="47">
        <v>9212.24</v>
      </c>
      <c r="D23" s="47">
        <v>0</v>
      </c>
      <c r="E23" s="47">
        <f t="shared" si="2"/>
        <v>9212.24</v>
      </c>
      <c r="F23" s="47">
        <v>0</v>
      </c>
      <c r="G23" s="47">
        <v>0</v>
      </c>
      <c r="H23" s="47">
        <f t="shared" si="3"/>
        <v>9212.24</v>
      </c>
    </row>
    <row r="24" spans="1:8" x14ac:dyDescent="0.2">
      <c r="A24" s="93"/>
      <c r="B24" s="94" t="s">
        <v>63</v>
      </c>
      <c r="C24" s="47">
        <v>0</v>
      </c>
      <c r="D24" s="47">
        <v>0</v>
      </c>
      <c r="E24" s="47">
        <f t="shared" si="2"/>
        <v>0</v>
      </c>
      <c r="F24" s="47">
        <v>0</v>
      </c>
      <c r="G24" s="47">
        <v>0</v>
      </c>
      <c r="H24" s="47">
        <f t="shared" si="3"/>
        <v>0</v>
      </c>
    </row>
    <row r="25" spans="1:8" x14ac:dyDescent="0.2">
      <c r="A25" s="93"/>
      <c r="B25" s="94" t="s">
        <v>64</v>
      </c>
      <c r="C25" s="47">
        <v>110785.5</v>
      </c>
      <c r="D25" s="47">
        <v>0</v>
      </c>
      <c r="E25" s="47">
        <f t="shared" si="2"/>
        <v>110785.5</v>
      </c>
      <c r="F25" s="47">
        <v>0</v>
      </c>
      <c r="G25" s="47">
        <v>0</v>
      </c>
      <c r="H25" s="47">
        <f t="shared" si="3"/>
        <v>110785.5</v>
      </c>
    </row>
    <row r="26" spans="1:8" x14ac:dyDescent="0.2">
      <c r="A26" s="93"/>
      <c r="B26" s="94" t="s">
        <v>65</v>
      </c>
      <c r="C26" s="47">
        <v>0</v>
      </c>
      <c r="D26" s="47">
        <v>0</v>
      </c>
      <c r="E26" s="47">
        <f t="shared" si="2"/>
        <v>0</v>
      </c>
      <c r="F26" s="47">
        <v>0</v>
      </c>
      <c r="G26" s="47">
        <v>0</v>
      </c>
      <c r="H26" s="47">
        <f t="shared" si="3"/>
        <v>0</v>
      </c>
    </row>
    <row r="27" spans="1:8" x14ac:dyDescent="0.2">
      <c r="A27" s="93"/>
      <c r="B27" s="94" t="s">
        <v>66</v>
      </c>
      <c r="C27" s="47">
        <v>0</v>
      </c>
      <c r="D27" s="47">
        <v>0</v>
      </c>
      <c r="E27" s="47">
        <f t="shared" si="2"/>
        <v>0</v>
      </c>
      <c r="F27" s="47">
        <v>0</v>
      </c>
      <c r="G27" s="47">
        <v>0</v>
      </c>
      <c r="H27" s="47">
        <f t="shared" si="3"/>
        <v>0</v>
      </c>
    </row>
    <row r="28" spans="1:8" x14ac:dyDescent="0.2">
      <c r="A28" s="93"/>
      <c r="B28" s="94" t="s">
        <v>67</v>
      </c>
      <c r="C28" s="47">
        <v>16473.599999999999</v>
      </c>
      <c r="D28" s="47">
        <v>0</v>
      </c>
      <c r="E28" s="47">
        <f t="shared" si="2"/>
        <v>16473.599999999999</v>
      </c>
      <c r="F28" s="47">
        <v>0</v>
      </c>
      <c r="G28" s="47">
        <v>0</v>
      </c>
      <c r="H28" s="47">
        <f t="shared" si="3"/>
        <v>16473.599999999999</v>
      </c>
    </row>
    <row r="29" spans="1:8" s="90" customFormat="1" x14ac:dyDescent="0.2">
      <c r="A29" s="158" t="s">
        <v>68</v>
      </c>
      <c r="B29" s="159"/>
      <c r="C29" s="89">
        <f>C30+C31+C32+C33+C34+C35+C36+C37+C38</f>
        <v>9651597.9800000004</v>
      </c>
      <c r="D29" s="89">
        <f t="shared" ref="D29:H29" si="5">D30+D31+D32+D33+D34+D35+D36+D37+D38</f>
        <v>0</v>
      </c>
      <c r="E29" s="89">
        <f t="shared" si="5"/>
        <v>9651597.9800000004</v>
      </c>
      <c r="F29" s="89">
        <f>F30+F31+F32+F33+F34+F35+F36+F37+F38</f>
        <v>343430.45</v>
      </c>
      <c r="G29" s="89">
        <f>G30+G31+G32+G33+G34+G35+G36+G37+G38</f>
        <v>341648.45</v>
      </c>
      <c r="H29" s="89">
        <f t="shared" si="5"/>
        <v>9308167.5299999993</v>
      </c>
    </row>
    <row r="30" spans="1:8" x14ac:dyDescent="0.2">
      <c r="A30" s="93"/>
      <c r="B30" s="94" t="s">
        <v>69</v>
      </c>
      <c r="C30" s="47">
        <v>194442.52</v>
      </c>
      <c r="D30" s="47">
        <v>0</v>
      </c>
      <c r="E30" s="47">
        <f t="shared" si="2"/>
        <v>194442.52</v>
      </c>
      <c r="F30" s="47">
        <v>10888</v>
      </c>
      <c r="G30" s="47">
        <v>10888</v>
      </c>
      <c r="H30" s="47">
        <f t="shared" si="3"/>
        <v>183554.52</v>
      </c>
    </row>
    <row r="31" spans="1:8" x14ac:dyDescent="0.2">
      <c r="A31" s="93"/>
      <c r="B31" s="94" t="s">
        <v>70</v>
      </c>
      <c r="C31" s="47">
        <v>4047182.42</v>
      </c>
      <c r="D31" s="47">
        <v>0</v>
      </c>
      <c r="E31" s="47">
        <f t="shared" si="2"/>
        <v>4047182.42</v>
      </c>
      <c r="F31" s="47">
        <v>329338.45</v>
      </c>
      <c r="G31" s="47">
        <v>329338.45</v>
      </c>
      <c r="H31" s="47">
        <f t="shared" si="3"/>
        <v>3717843.9699999997</v>
      </c>
    </row>
    <row r="32" spans="1:8" x14ac:dyDescent="0.2">
      <c r="A32" s="93"/>
      <c r="B32" s="94" t="s">
        <v>71</v>
      </c>
      <c r="C32" s="47">
        <v>3613660.4699999997</v>
      </c>
      <c r="D32" s="47">
        <v>0</v>
      </c>
      <c r="E32" s="47">
        <f t="shared" si="2"/>
        <v>3613660.4699999997</v>
      </c>
      <c r="F32" s="47">
        <v>0</v>
      </c>
      <c r="G32" s="47">
        <v>0</v>
      </c>
      <c r="H32" s="47">
        <f t="shared" si="3"/>
        <v>3613660.4699999997</v>
      </c>
    </row>
    <row r="33" spans="1:8" x14ac:dyDescent="0.2">
      <c r="A33" s="93"/>
      <c r="B33" s="94" t="s">
        <v>72</v>
      </c>
      <c r="C33" s="47">
        <v>1129440</v>
      </c>
      <c r="D33" s="47">
        <v>0</v>
      </c>
      <c r="E33" s="47">
        <f t="shared" si="2"/>
        <v>1129440</v>
      </c>
      <c r="F33" s="47">
        <v>0</v>
      </c>
      <c r="G33" s="47">
        <v>0</v>
      </c>
      <c r="H33" s="47">
        <f t="shared" si="3"/>
        <v>1129440</v>
      </c>
    </row>
    <row r="34" spans="1:8" x14ac:dyDescent="0.2">
      <c r="A34" s="93"/>
      <c r="B34" s="94" t="s">
        <v>73</v>
      </c>
      <c r="C34" s="47">
        <v>16570.57</v>
      </c>
      <c r="D34" s="47">
        <v>0</v>
      </c>
      <c r="E34" s="47">
        <f t="shared" si="2"/>
        <v>16570.57</v>
      </c>
      <c r="F34" s="47">
        <v>0</v>
      </c>
      <c r="G34" s="47">
        <v>0</v>
      </c>
      <c r="H34" s="47">
        <f t="shared" si="3"/>
        <v>16570.57</v>
      </c>
    </row>
    <row r="35" spans="1:8" x14ac:dyDescent="0.2">
      <c r="A35" s="93"/>
      <c r="B35" s="94" t="s">
        <v>74</v>
      </c>
      <c r="C35" s="47">
        <v>0</v>
      </c>
      <c r="D35" s="47">
        <v>0</v>
      </c>
      <c r="E35" s="47">
        <f t="shared" si="2"/>
        <v>0</v>
      </c>
      <c r="F35" s="47">
        <v>0</v>
      </c>
      <c r="G35" s="47">
        <v>0</v>
      </c>
      <c r="H35" s="47">
        <f t="shared" si="3"/>
        <v>0</v>
      </c>
    </row>
    <row r="36" spans="1:8" x14ac:dyDescent="0.2">
      <c r="A36" s="93"/>
      <c r="B36" s="94" t="s">
        <v>75</v>
      </c>
      <c r="C36" s="47">
        <v>595702</v>
      </c>
      <c r="D36" s="47">
        <v>0</v>
      </c>
      <c r="E36" s="47">
        <f t="shared" si="2"/>
        <v>595702</v>
      </c>
      <c r="F36" s="47">
        <v>3204</v>
      </c>
      <c r="G36" s="47">
        <v>1422</v>
      </c>
      <c r="H36" s="47">
        <f t="shared" si="3"/>
        <v>592498</v>
      </c>
    </row>
    <row r="37" spans="1:8" x14ac:dyDescent="0.2">
      <c r="A37" s="93"/>
      <c r="B37" s="94" t="s">
        <v>76</v>
      </c>
      <c r="C37" s="47">
        <v>54600</v>
      </c>
      <c r="D37" s="47">
        <v>0</v>
      </c>
      <c r="E37" s="47">
        <f t="shared" si="2"/>
        <v>54600</v>
      </c>
      <c r="F37" s="47">
        <v>0</v>
      </c>
      <c r="G37" s="47">
        <v>0</v>
      </c>
      <c r="H37" s="47">
        <f t="shared" si="3"/>
        <v>54600</v>
      </c>
    </row>
    <row r="38" spans="1:8" x14ac:dyDescent="0.2">
      <c r="A38" s="93"/>
      <c r="B38" s="94" t="s">
        <v>77</v>
      </c>
      <c r="C38" s="47">
        <v>0</v>
      </c>
      <c r="D38" s="47">
        <v>0</v>
      </c>
      <c r="E38" s="47">
        <f t="shared" si="2"/>
        <v>0</v>
      </c>
      <c r="F38" s="47">
        <v>0</v>
      </c>
      <c r="G38" s="47">
        <v>0</v>
      </c>
      <c r="H38" s="47">
        <f t="shared" si="3"/>
        <v>0</v>
      </c>
    </row>
    <row r="39" spans="1:8" s="90" customFormat="1" x14ac:dyDescent="0.2">
      <c r="A39" s="158" t="s">
        <v>78</v>
      </c>
      <c r="B39" s="159"/>
      <c r="C39" s="89">
        <f>C40+C41+C42+C43+C44+C45+C46+C47+C48</f>
        <v>0</v>
      </c>
      <c r="D39" s="89">
        <f t="shared" ref="D39:H39" si="6">D40+D41+D42+D43+D44+D45+D46+D47+D48</f>
        <v>0</v>
      </c>
      <c r="E39" s="89">
        <f t="shared" si="6"/>
        <v>0</v>
      </c>
      <c r="F39" s="89">
        <f>F40+F41+F42+F43+F44+F45+F46+F47+F48</f>
        <v>0</v>
      </c>
      <c r="G39" s="89">
        <f>G40+G41+G42+G43+G44+G45+G46+G47+G48</f>
        <v>0</v>
      </c>
      <c r="H39" s="89">
        <f t="shared" si="6"/>
        <v>0</v>
      </c>
    </row>
    <row r="40" spans="1:8" x14ac:dyDescent="0.2">
      <c r="A40" s="93"/>
      <c r="B40" s="94" t="s">
        <v>79</v>
      </c>
      <c r="C40" s="47">
        <v>0</v>
      </c>
      <c r="D40" s="47">
        <v>0</v>
      </c>
      <c r="E40" s="89">
        <f t="shared" ref="E40" si="7">E41+E42+E43+E44+E45+E46+E47+E48+E49</f>
        <v>0</v>
      </c>
      <c r="F40" s="47">
        <v>0</v>
      </c>
      <c r="G40" s="47">
        <v>0</v>
      </c>
      <c r="H40" s="89">
        <f t="shared" ref="H40" si="8">H41+H42+H43+H44+H45+H46+H47+H48+H49</f>
        <v>0</v>
      </c>
    </row>
    <row r="41" spans="1:8" x14ac:dyDescent="0.2">
      <c r="A41" s="93"/>
      <c r="B41" s="94" t="s">
        <v>80</v>
      </c>
      <c r="C41" s="47">
        <v>0</v>
      </c>
      <c r="D41" s="47">
        <v>0</v>
      </c>
      <c r="E41" s="89">
        <f t="shared" ref="E41" si="9">E42+E43+E44+E45+E46+E47+E48+E49+E50</f>
        <v>0</v>
      </c>
      <c r="F41" s="47">
        <v>0</v>
      </c>
      <c r="G41" s="47">
        <v>0</v>
      </c>
      <c r="H41" s="89">
        <f t="shared" ref="H41" si="10">H42+H43+H44+H45+H46+H47+H48+H49+H50</f>
        <v>0</v>
      </c>
    </row>
    <row r="42" spans="1:8" x14ac:dyDescent="0.2">
      <c r="A42" s="93"/>
      <c r="B42" s="94" t="s">
        <v>81</v>
      </c>
      <c r="C42" s="47">
        <v>0</v>
      </c>
      <c r="D42" s="47">
        <v>0</v>
      </c>
      <c r="E42" s="89">
        <f t="shared" ref="E42" si="11">E43+E44+E45+E46+E47+E48+E49+E50+E51</f>
        <v>0</v>
      </c>
      <c r="F42" s="47">
        <v>0</v>
      </c>
      <c r="G42" s="47">
        <v>0</v>
      </c>
      <c r="H42" s="89">
        <f t="shared" ref="H42" si="12">H43+H44+H45+H46+H47+H48+H49+H50+H51</f>
        <v>0</v>
      </c>
    </row>
    <row r="43" spans="1:8" x14ac:dyDescent="0.2">
      <c r="A43" s="93"/>
      <c r="B43" s="94" t="s">
        <v>82</v>
      </c>
      <c r="C43" s="47">
        <v>0</v>
      </c>
      <c r="D43" s="47">
        <v>0</v>
      </c>
      <c r="E43" s="89">
        <f t="shared" ref="E43" si="13">E44+E45+E46+E47+E48+E49+E50+E51+E52</f>
        <v>0</v>
      </c>
      <c r="F43" s="47">
        <v>0</v>
      </c>
      <c r="G43" s="47">
        <v>0</v>
      </c>
      <c r="H43" s="89">
        <f t="shared" ref="H43" si="14">H44+H45+H46+H47+H48+H49+H50+H51+H52</f>
        <v>0</v>
      </c>
    </row>
    <row r="44" spans="1:8" x14ac:dyDescent="0.2">
      <c r="A44" s="93"/>
      <c r="B44" s="94" t="s">
        <v>83</v>
      </c>
      <c r="C44" s="47">
        <v>0</v>
      </c>
      <c r="D44" s="47">
        <v>0</v>
      </c>
      <c r="E44" s="89">
        <f t="shared" ref="E44" si="15">E45+E46+E47+E48+E49+E50+E51+E52+E53</f>
        <v>0</v>
      </c>
      <c r="F44" s="47">
        <v>0</v>
      </c>
      <c r="G44" s="47">
        <v>0</v>
      </c>
      <c r="H44" s="89">
        <f t="shared" ref="H44" si="16">H45+H46+H47+H48+H49+H50+H51+H52+H53</f>
        <v>0</v>
      </c>
    </row>
    <row r="45" spans="1:8" x14ac:dyDescent="0.2">
      <c r="A45" s="93"/>
      <c r="B45" s="94" t="s">
        <v>84</v>
      </c>
      <c r="C45" s="47">
        <v>0</v>
      </c>
      <c r="D45" s="47">
        <v>0</v>
      </c>
      <c r="E45" s="89">
        <f t="shared" ref="E45" si="17">E46+E47+E48+E49+E50+E51+E52+E53+E54</f>
        <v>0</v>
      </c>
      <c r="F45" s="47">
        <v>0</v>
      </c>
      <c r="G45" s="47">
        <v>0</v>
      </c>
      <c r="H45" s="89">
        <f t="shared" ref="H45" si="18">H46+H47+H48+H49+H50+H51+H52+H53+H54</f>
        <v>0</v>
      </c>
    </row>
    <row r="46" spans="1:8" x14ac:dyDescent="0.2">
      <c r="A46" s="93"/>
      <c r="B46" s="94" t="s">
        <v>85</v>
      </c>
      <c r="C46" s="47">
        <v>0</v>
      </c>
      <c r="D46" s="47">
        <v>0</v>
      </c>
      <c r="E46" s="89">
        <f t="shared" ref="E46" si="19">E47+E48+E49+E50+E51+E52+E53+E54+E55</f>
        <v>0</v>
      </c>
      <c r="F46" s="47">
        <v>0</v>
      </c>
      <c r="G46" s="47">
        <v>0</v>
      </c>
      <c r="H46" s="89">
        <f t="shared" ref="H46" si="20">H47+H48+H49+H50+H51+H52+H53+H54+H55</f>
        <v>0</v>
      </c>
    </row>
    <row r="47" spans="1:8" x14ac:dyDescent="0.2">
      <c r="A47" s="93"/>
      <c r="B47" s="94" t="s">
        <v>86</v>
      </c>
      <c r="C47" s="47">
        <v>0</v>
      </c>
      <c r="D47" s="47">
        <v>0</v>
      </c>
      <c r="E47" s="89">
        <f t="shared" ref="E47" si="21">E48+E49+E50+E51+E52+E53+E54+E55+E56</f>
        <v>0</v>
      </c>
      <c r="F47" s="47">
        <v>0</v>
      </c>
      <c r="G47" s="47">
        <v>0</v>
      </c>
      <c r="H47" s="89">
        <f t="shared" ref="H47" si="22">H48+H49+H50+H51+H52+H53+H54+H55+H56</f>
        <v>0</v>
      </c>
    </row>
    <row r="48" spans="1:8" x14ac:dyDescent="0.2">
      <c r="A48" s="93"/>
      <c r="B48" s="94" t="s">
        <v>87</v>
      </c>
      <c r="C48" s="47">
        <v>0</v>
      </c>
      <c r="D48" s="47">
        <v>0</v>
      </c>
      <c r="E48" s="89">
        <f t="shared" ref="E48" si="23">E49+E50+E51+E52+E53+E54+E55+E56+E57</f>
        <v>0</v>
      </c>
      <c r="F48" s="47">
        <v>0</v>
      </c>
      <c r="G48" s="47">
        <v>0</v>
      </c>
      <c r="H48" s="89">
        <f t="shared" ref="H48" si="24">H49+H50+H51+H52+H53+H54+H55+H56+H57</f>
        <v>0</v>
      </c>
    </row>
    <row r="49" spans="1:8" s="90" customFormat="1" x14ac:dyDescent="0.2">
      <c r="A49" s="158" t="s">
        <v>88</v>
      </c>
      <c r="B49" s="159"/>
      <c r="C49" s="89">
        <f>SUM(C50:C58)</f>
        <v>0</v>
      </c>
      <c r="D49" s="89">
        <f t="shared" ref="D49:G49" si="25">SUM(D50:D58)</f>
        <v>0</v>
      </c>
      <c r="E49" s="89">
        <f t="shared" si="25"/>
        <v>0</v>
      </c>
      <c r="F49" s="89">
        <f t="shared" si="25"/>
        <v>0</v>
      </c>
      <c r="G49" s="89">
        <f t="shared" si="25"/>
        <v>0</v>
      </c>
      <c r="H49" s="89">
        <f t="shared" ref="H49" si="26">H50+H51+H52+H53+H54+H55+H56+H57+H58</f>
        <v>0</v>
      </c>
    </row>
    <row r="50" spans="1:8" x14ac:dyDescent="0.2">
      <c r="A50" s="93"/>
      <c r="B50" s="94" t="s">
        <v>89</v>
      </c>
      <c r="C50" s="47">
        <v>0</v>
      </c>
      <c r="D50" s="47">
        <v>0</v>
      </c>
      <c r="E50" s="89">
        <f t="shared" ref="E50" si="27">E51+E52+E53+E54+E55+E56+E57+E58+E59</f>
        <v>0</v>
      </c>
      <c r="F50" s="47">
        <v>0</v>
      </c>
      <c r="G50" s="47">
        <v>0</v>
      </c>
      <c r="H50" s="89">
        <f t="shared" ref="H50" si="28">H51+H52+H53+H54+H55+H56+H57+H58+H59</f>
        <v>0</v>
      </c>
    </row>
    <row r="51" spans="1:8" x14ac:dyDescent="0.2">
      <c r="A51" s="93"/>
      <c r="B51" s="94" t="s">
        <v>90</v>
      </c>
      <c r="C51" s="47">
        <v>0</v>
      </c>
      <c r="D51" s="47">
        <v>0</v>
      </c>
      <c r="E51" s="89">
        <f t="shared" ref="E51" si="29">E52+E53+E54+E55+E56+E57+E58+E59+E60</f>
        <v>0</v>
      </c>
      <c r="F51" s="47">
        <v>0</v>
      </c>
      <c r="G51" s="47">
        <v>0</v>
      </c>
      <c r="H51" s="89">
        <f t="shared" ref="H51" si="30">H52+H53+H54+H55+H56+H57+H58+H59+H60</f>
        <v>0</v>
      </c>
    </row>
    <row r="52" spans="1:8" x14ac:dyDescent="0.2">
      <c r="A52" s="93"/>
      <c r="B52" s="94" t="s">
        <v>91</v>
      </c>
      <c r="C52" s="47">
        <v>0</v>
      </c>
      <c r="D52" s="47">
        <v>0</v>
      </c>
      <c r="E52" s="89">
        <f t="shared" ref="E52" si="31">E53+E54+E55+E56+E57+E58+E59+E60+E61</f>
        <v>0</v>
      </c>
      <c r="F52" s="47">
        <v>0</v>
      </c>
      <c r="G52" s="47">
        <v>0</v>
      </c>
      <c r="H52" s="47">
        <f t="shared" ref="H52:H58" si="32">E52-F52</f>
        <v>0</v>
      </c>
    </row>
    <row r="53" spans="1:8" x14ac:dyDescent="0.2">
      <c r="A53" s="93"/>
      <c r="B53" s="94" t="s">
        <v>92</v>
      </c>
      <c r="C53" s="47">
        <v>0</v>
      </c>
      <c r="D53" s="47">
        <v>0</v>
      </c>
      <c r="E53" s="89">
        <f t="shared" ref="E53" si="33">E54+E55+E56+E57+E58+E59+E60+E61+E62</f>
        <v>0</v>
      </c>
      <c r="F53" s="47">
        <v>0</v>
      </c>
      <c r="G53" s="47">
        <v>0</v>
      </c>
      <c r="H53" s="47">
        <f t="shared" si="32"/>
        <v>0</v>
      </c>
    </row>
    <row r="54" spans="1:8" x14ac:dyDescent="0.2">
      <c r="A54" s="93"/>
      <c r="B54" s="94" t="s">
        <v>93</v>
      </c>
      <c r="C54" s="47">
        <v>0</v>
      </c>
      <c r="D54" s="47">
        <v>0</v>
      </c>
      <c r="E54" s="89">
        <f t="shared" ref="E54" si="34">E55+E56+E57+E58+E59+E60+E61+E62+E63</f>
        <v>0</v>
      </c>
      <c r="F54" s="47">
        <v>0</v>
      </c>
      <c r="G54" s="47">
        <v>0</v>
      </c>
      <c r="H54" s="47">
        <f t="shared" si="32"/>
        <v>0</v>
      </c>
    </row>
    <row r="55" spans="1:8" x14ac:dyDescent="0.2">
      <c r="A55" s="93"/>
      <c r="B55" s="94" t="s">
        <v>94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f t="shared" si="32"/>
        <v>0</v>
      </c>
    </row>
    <row r="56" spans="1:8" x14ac:dyDescent="0.2">
      <c r="A56" s="93"/>
      <c r="B56" s="94" t="s">
        <v>95</v>
      </c>
      <c r="C56" s="47">
        <v>0</v>
      </c>
      <c r="D56" s="47">
        <v>0</v>
      </c>
      <c r="E56" s="89">
        <f t="shared" ref="E56" si="35">E57+E58+E59+E60+E61+E62+E63+E64+E65</f>
        <v>0</v>
      </c>
      <c r="F56" s="47">
        <v>0</v>
      </c>
      <c r="G56" s="47">
        <v>0</v>
      </c>
      <c r="H56" s="47">
        <f t="shared" si="32"/>
        <v>0</v>
      </c>
    </row>
    <row r="57" spans="1:8" x14ac:dyDescent="0.2">
      <c r="A57" s="93"/>
      <c r="B57" s="94" t="s">
        <v>96</v>
      </c>
      <c r="C57" s="47">
        <v>0</v>
      </c>
      <c r="D57" s="47">
        <v>0</v>
      </c>
      <c r="E57" s="89">
        <f t="shared" ref="E57" si="36">E58+E59+E60+E61+E62+E63+E64+E65+E66</f>
        <v>0</v>
      </c>
      <c r="F57" s="47">
        <v>0</v>
      </c>
      <c r="G57" s="47">
        <v>0</v>
      </c>
      <c r="H57" s="47">
        <f t="shared" si="32"/>
        <v>0</v>
      </c>
    </row>
    <row r="58" spans="1:8" x14ac:dyDescent="0.2">
      <c r="A58" s="93"/>
      <c r="B58" s="94" t="s">
        <v>97</v>
      </c>
      <c r="C58" s="47">
        <v>0</v>
      </c>
      <c r="D58" s="47">
        <v>0</v>
      </c>
      <c r="E58" s="89">
        <f t="shared" ref="E58" si="37">E59+E60+E61+E62+E63+E64+E65+E66+E67</f>
        <v>0</v>
      </c>
      <c r="F58" s="47">
        <v>0</v>
      </c>
      <c r="G58" s="47">
        <v>0</v>
      </c>
      <c r="H58" s="47">
        <f t="shared" si="32"/>
        <v>0</v>
      </c>
    </row>
    <row r="59" spans="1:8" s="90" customFormat="1" x14ac:dyDescent="0.2">
      <c r="A59" s="158" t="s">
        <v>98</v>
      </c>
      <c r="B59" s="159"/>
      <c r="C59" s="89">
        <f>SUM(C60:C62)</f>
        <v>0</v>
      </c>
      <c r="D59" s="89">
        <f>SUM(D60:D62)</f>
        <v>0</v>
      </c>
      <c r="E59" s="89">
        <f t="shared" ref="E59" si="38">SUM(E60:E62)</f>
        <v>0</v>
      </c>
      <c r="F59" s="89">
        <f>SUM(F60:F62)</f>
        <v>0</v>
      </c>
      <c r="G59" s="89">
        <f>SUM(G60:G62)</f>
        <v>0</v>
      </c>
      <c r="H59" s="89">
        <f t="shared" ref="H59" si="39">SUM(H60:H62)</f>
        <v>0</v>
      </c>
    </row>
    <row r="60" spans="1:8" x14ac:dyDescent="0.2">
      <c r="A60" s="93"/>
      <c r="B60" s="94" t="s">
        <v>99</v>
      </c>
      <c r="C60" s="47">
        <v>0</v>
      </c>
      <c r="D60" s="47">
        <v>0</v>
      </c>
      <c r="E60" s="89">
        <f t="shared" ref="E60" si="40">E61+E62+E63+E64+E65+E66+E67+E68+E69</f>
        <v>0</v>
      </c>
      <c r="F60" s="47">
        <v>0</v>
      </c>
      <c r="G60" s="47">
        <v>0</v>
      </c>
      <c r="H60" s="89">
        <f t="shared" ref="H60" si="41">SUM(H61:H63)</f>
        <v>0</v>
      </c>
    </row>
    <row r="61" spans="1:8" x14ac:dyDescent="0.2">
      <c r="A61" s="93"/>
      <c r="B61" s="94" t="s">
        <v>100</v>
      </c>
      <c r="C61" s="47">
        <v>0</v>
      </c>
      <c r="D61" s="47">
        <v>0</v>
      </c>
      <c r="E61" s="89">
        <f t="shared" ref="E61" si="42">E62+E63+E64+E65+E66+E67+E68+E69+E70</f>
        <v>0</v>
      </c>
      <c r="F61" s="47">
        <v>0</v>
      </c>
      <c r="G61" s="47">
        <v>0</v>
      </c>
      <c r="H61" s="89">
        <f t="shared" ref="H61" si="43">SUM(H62:H64)</f>
        <v>0</v>
      </c>
    </row>
    <row r="62" spans="1:8" x14ac:dyDescent="0.2">
      <c r="A62" s="93"/>
      <c r="B62" s="94" t="s">
        <v>101</v>
      </c>
      <c r="C62" s="47">
        <v>0</v>
      </c>
      <c r="D62" s="47">
        <v>0</v>
      </c>
      <c r="E62" s="89">
        <f t="shared" ref="E62" si="44">E63+E64+E65+E66+E67+E68+E69+E70+E71</f>
        <v>0</v>
      </c>
      <c r="F62" s="47">
        <v>0</v>
      </c>
      <c r="G62" s="47">
        <v>0</v>
      </c>
      <c r="H62" s="89">
        <f t="shared" ref="H62" si="45">SUM(H63:H65)</f>
        <v>0</v>
      </c>
    </row>
    <row r="63" spans="1:8" s="90" customFormat="1" x14ac:dyDescent="0.2">
      <c r="A63" s="158" t="s">
        <v>102</v>
      </c>
      <c r="B63" s="159"/>
      <c r="C63" s="89">
        <f>SUM(C64:C71)</f>
        <v>0</v>
      </c>
      <c r="D63" s="89">
        <f>SUM(D64:D71)</f>
        <v>0</v>
      </c>
      <c r="E63" s="89">
        <f t="shared" ref="E63" si="46">SUM(E64:E71)</f>
        <v>0</v>
      </c>
      <c r="F63" s="89">
        <f>SUM(F64:F71)</f>
        <v>0</v>
      </c>
      <c r="G63" s="89">
        <f>SUM(G64:G71)</f>
        <v>0</v>
      </c>
      <c r="H63" s="89">
        <f t="shared" ref="H63" si="47">SUM(H64:H66)</f>
        <v>0</v>
      </c>
    </row>
    <row r="64" spans="1:8" x14ac:dyDescent="0.2">
      <c r="A64" s="93"/>
      <c r="B64" s="94" t="s">
        <v>103</v>
      </c>
      <c r="C64" s="47">
        <v>0</v>
      </c>
      <c r="D64" s="47">
        <v>0</v>
      </c>
      <c r="E64" s="89">
        <f t="shared" ref="E64" si="48">E65+E66+E67+E68+E69+E70+E71+E72+E73</f>
        <v>0</v>
      </c>
      <c r="F64" s="47">
        <v>0</v>
      </c>
      <c r="G64" s="47">
        <v>0</v>
      </c>
      <c r="H64" s="89">
        <f t="shared" ref="H64" si="49">SUM(H65:H67)</f>
        <v>0</v>
      </c>
    </row>
    <row r="65" spans="1:8" x14ac:dyDescent="0.2">
      <c r="A65" s="93"/>
      <c r="B65" s="94" t="s">
        <v>104</v>
      </c>
      <c r="C65" s="47">
        <v>0</v>
      </c>
      <c r="D65" s="47">
        <v>0</v>
      </c>
      <c r="E65" s="89">
        <f t="shared" ref="E65" si="50">E66+E67+E68+E69+E70+E71+E72+E73+E74</f>
        <v>0</v>
      </c>
      <c r="F65" s="47">
        <v>0</v>
      </c>
      <c r="G65" s="47">
        <v>0</v>
      </c>
      <c r="H65" s="89">
        <f t="shared" ref="H65" si="51">SUM(H66:H68)</f>
        <v>0</v>
      </c>
    </row>
    <row r="66" spans="1:8" x14ac:dyDescent="0.2">
      <c r="A66" s="93"/>
      <c r="B66" s="94" t="s">
        <v>105</v>
      </c>
      <c r="C66" s="47">
        <v>0</v>
      </c>
      <c r="D66" s="47">
        <v>0</v>
      </c>
      <c r="E66" s="89">
        <f t="shared" ref="E66" si="52">E67+E68+E69+E70+E71+E72+E73+E74+E75</f>
        <v>0</v>
      </c>
      <c r="F66" s="47">
        <v>0</v>
      </c>
      <c r="G66" s="47">
        <v>0</v>
      </c>
      <c r="H66" s="89">
        <f t="shared" ref="H66" si="53">SUM(H67:H69)</f>
        <v>0</v>
      </c>
    </row>
    <row r="67" spans="1:8" x14ac:dyDescent="0.2">
      <c r="A67" s="93"/>
      <c r="B67" s="94" t="s">
        <v>106</v>
      </c>
      <c r="C67" s="47">
        <v>0</v>
      </c>
      <c r="D67" s="47">
        <v>0</v>
      </c>
      <c r="E67" s="89">
        <f t="shared" ref="E67" si="54">E68+E69+E70+E71+E72+E73+E74+E75+E76</f>
        <v>0</v>
      </c>
      <c r="F67" s="47">
        <v>0</v>
      </c>
      <c r="G67" s="47">
        <v>0</v>
      </c>
      <c r="H67" s="89">
        <f t="shared" ref="H67" si="55">SUM(H68:H70)</f>
        <v>0</v>
      </c>
    </row>
    <row r="68" spans="1:8" x14ac:dyDescent="0.2">
      <c r="A68" s="93"/>
      <c r="B68" s="94" t="s">
        <v>107</v>
      </c>
      <c r="C68" s="47">
        <v>0</v>
      </c>
      <c r="D68" s="47">
        <v>0</v>
      </c>
      <c r="E68" s="89">
        <f t="shared" ref="E68" si="56">E69+E70+E71+E72+E73+E74+E75+E76+E77</f>
        <v>0</v>
      </c>
      <c r="F68" s="47">
        <v>0</v>
      </c>
      <c r="G68" s="47">
        <v>0</v>
      </c>
      <c r="H68" s="89">
        <f t="shared" ref="H68" si="57">SUM(H69:H71)</f>
        <v>0</v>
      </c>
    </row>
    <row r="69" spans="1:8" x14ac:dyDescent="0.2">
      <c r="A69" s="93"/>
      <c r="B69" s="94" t="s">
        <v>108</v>
      </c>
      <c r="C69" s="47">
        <v>0</v>
      </c>
      <c r="D69" s="47">
        <v>0</v>
      </c>
      <c r="E69" s="89">
        <f t="shared" ref="E69" si="58">E70+E71+E72+E73+E74+E75+E76+E77+E78</f>
        <v>0</v>
      </c>
      <c r="F69" s="47">
        <v>0</v>
      </c>
      <c r="G69" s="47">
        <v>0</v>
      </c>
      <c r="H69" s="89">
        <f t="shared" ref="H69" si="59">SUM(H70:H72)</f>
        <v>0</v>
      </c>
    </row>
    <row r="70" spans="1:8" x14ac:dyDescent="0.2">
      <c r="A70" s="93"/>
      <c r="B70" s="94" t="s">
        <v>109</v>
      </c>
      <c r="C70" s="47">
        <v>0</v>
      </c>
      <c r="D70" s="47">
        <v>0</v>
      </c>
      <c r="E70" s="89">
        <f t="shared" ref="E70" si="60">E71+E72+E73+E74+E75+E76+E77+E78+E79</f>
        <v>0</v>
      </c>
      <c r="F70" s="47">
        <v>0</v>
      </c>
      <c r="G70" s="47">
        <v>0</v>
      </c>
      <c r="H70" s="89">
        <f t="shared" ref="H70" si="61">SUM(H71:H73)</f>
        <v>0</v>
      </c>
    </row>
    <row r="71" spans="1:8" x14ac:dyDescent="0.2">
      <c r="A71" s="93"/>
      <c r="B71" s="94" t="s">
        <v>110</v>
      </c>
      <c r="C71" s="47">
        <v>0</v>
      </c>
      <c r="D71" s="47">
        <v>0</v>
      </c>
      <c r="E71" s="89">
        <f t="shared" ref="E71" si="62">E72+E73+E74+E75+E76+E77+E78+E79+E80</f>
        <v>0</v>
      </c>
      <c r="F71" s="47">
        <v>0</v>
      </c>
      <c r="G71" s="47">
        <v>0</v>
      </c>
      <c r="H71" s="89">
        <f t="shared" ref="H71" si="63">SUM(H72:H74)</f>
        <v>0</v>
      </c>
    </row>
    <row r="72" spans="1:8" s="90" customFormat="1" x14ac:dyDescent="0.2">
      <c r="A72" s="158" t="s">
        <v>111</v>
      </c>
      <c r="B72" s="159"/>
      <c r="C72" s="89">
        <f>SUM(C73:C75)</f>
        <v>0</v>
      </c>
      <c r="D72" s="89">
        <f>SUM(D73:D75)</f>
        <v>0</v>
      </c>
      <c r="E72" s="89">
        <f t="shared" ref="E72" si="64">SUM(E73:E75)</f>
        <v>0</v>
      </c>
      <c r="F72" s="89">
        <f>SUM(F73:F75)</f>
        <v>0</v>
      </c>
      <c r="G72" s="89">
        <f>SUM(G73:G75)</f>
        <v>0</v>
      </c>
      <c r="H72" s="89">
        <f t="shared" ref="H72" si="65">SUM(H73:H75)</f>
        <v>0</v>
      </c>
    </row>
    <row r="73" spans="1:8" x14ac:dyDescent="0.2">
      <c r="A73" s="93"/>
      <c r="B73" s="94" t="s">
        <v>112</v>
      </c>
      <c r="C73" s="47">
        <v>0</v>
      </c>
      <c r="D73" s="47">
        <v>0</v>
      </c>
      <c r="E73" s="89">
        <f t="shared" ref="E73" si="66">E74+E75+E76+E77+E78+E79+E80+E81+E82</f>
        <v>0</v>
      </c>
      <c r="F73" s="47">
        <v>0</v>
      </c>
      <c r="G73" s="47">
        <v>0</v>
      </c>
      <c r="H73" s="89">
        <f t="shared" ref="H73" si="67">SUM(H74:H76)</f>
        <v>0</v>
      </c>
    </row>
    <row r="74" spans="1:8" x14ac:dyDescent="0.2">
      <c r="A74" s="93"/>
      <c r="B74" s="94" t="s">
        <v>113</v>
      </c>
      <c r="C74" s="47">
        <v>0</v>
      </c>
      <c r="D74" s="47">
        <v>0</v>
      </c>
      <c r="E74" s="89">
        <f t="shared" ref="E74" si="68">E75+E76+E77+E78+E79+E80+E81+E82+E83</f>
        <v>0</v>
      </c>
      <c r="F74" s="47">
        <v>0</v>
      </c>
      <c r="G74" s="47">
        <v>0</v>
      </c>
      <c r="H74" s="89">
        <f t="shared" ref="H74" si="69">SUM(H75:H77)</f>
        <v>0</v>
      </c>
    </row>
    <row r="75" spans="1:8" x14ac:dyDescent="0.2">
      <c r="A75" s="93"/>
      <c r="B75" s="94" t="s">
        <v>114</v>
      </c>
      <c r="C75" s="47">
        <v>0</v>
      </c>
      <c r="D75" s="47">
        <v>0</v>
      </c>
      <c r="E75" s="89">
        <f t="shared" ref="E75" si="70">E76+E77+E78+E79+E80+E81+E82+E83+E84</f>
        <v>0</v>
      </c>
      <c r="F75" s="47">
        <v>0</v>
      </c>
      <c r="G75" s="47">
        <v>0</v>
      </c>
      <c r="H75" s="89">
        <f t="shared" ref="H75" si="71">SUM(H76:H78)</f>
        <v>0</v>
      </c>
    </row>
    <row r="76" spans="1:8" s="90" customFormat="1" x14ac:dyDescent="0.2">
      <c r="A76" s="158" t="s">
        <v>115</v>
      </c>
      <c r="B76" s="159"/>
      <c r="C76" s="89">
        <f>SUM(C77:C83)</f>
        <v>0</v>
      </c>
      <c r="D76" s="89">
        <f>SUM(D77:D83)</f>
        <v>0</v>
      </c>
      <c r="E76" s="89">
        <f t="shared" ref="E76" si="72">SUM(E77:E83)</f>
        <v>0</v>
      </c>
      <c r="F76" s="89">
        <f>SUM(F77:F83)</f>
        <v>0</v>
      </c>
      <c r="G76" s="89">
        <f>SUM(G77:G83)</f>
        <v>0</v>
      </c>
      <c r="H76" s="89">
        <f t="shared" ref="H76" si="73">SUM(H77:H79)</f>
        <v>0</v>
      </c>
    </row>
    <row r="77" spans="1:8" x14ac:dyDescent="0.2">
      <c r="A77" s="93"/>
      <c r="B77" s="94" t="s">
        <v>116</v>
      </c>
      <c r="C77" s="89">
        <v>0</v>
      </c>
      <c r="D77" s="89">
        <v>0</v>
      </c>
      <c r="E77" s="89">
        <f t="shared" ref="E77" si="74">E78+E79+E80+E81+E82+E83+E84+E85+E86</f>
        <v>0</v>
      </c>
      <c r="F77" s="89">
        <v>0</v>
      </c>
      <c r="G77" s="89">
        <v>0</v>
      </c>
      <c r="H77" s="89">
        <f t="shared" ref="H77" si="75">SUM(H78:H80)</f>
        <v>0</v>
      </c>
    </row>
    <row r="78" spans="1:8" x14ac:dyDescent="0.2">
      <c r="A78" s="93"/>
      <c r="B78" s="94" t="s">
        <v>117</v>
      </c>
      <c r="C78" s="89">
        <v>0</v>
      </c>
      <c r="D78" s="89">
        <v>0</v>
      </c>
      <c r="E78" s="89">
        <f t="shared" ref="E78" si="76">E79+E80+E81+E82+E83+E84+E85+E86+E87</f>
        <v>0</v>
      </c>
      <c r="F78" s="89">
        <v>0</v>
      </c>
      <c r="G78" s="89">
        <v>0</v>
      </c>
      <c r="H78" s="89">
        <f t="shared" ref="H78" si="77">SUM(H79:H81)</f>
        <v>0</v>
      </c>
    </row>
    <row r="79" spans="1:8" x14ac:dyDescent="0.2">
      <c r="A79" s="93"/>
      <c r="B79" s="94" t="s">
        <v>118</v>
      </c>
      <c r="C79" s="89">
        <v>0</v>
      </c>
      <c r="D79" s="89">
        <v>0</v>
      </c>
      <c r="E79" s="89">
        <f t="shared" ref="E79" si="78">E80+E81+E82+E83+E84+E85+E86+E87+E88</f>
        <v>0</v>
      </c>
      <c r="F79" s="89">
        <v>0</v>
      </c>
      <c r="G79" s="89">
        <v>0</v>
      </c>
      <c r="H79" s="89">
        <f t="shared" ref="H79" si="79">SUM(H80:H82)</f>
        <v>0</v>
      </c>
    </row>
    <row r="80" spans="1:8" x14ac:dyDescent="0.2">
      <c r="A80" s="93"/>
      <c r="B80" s="94" t="s">
        <v>119</v>
      </c>
      <c r="C80" s="89">
        <v>0</v>
      </c>
      <c r="D80" s="89">
        <v>0</v>
      </c>
      <c r="E80" s="89">
        <f t="shared" ref="E80" si="80">E81+E82+E83+E84+E85+E86+E87+E88+E89</f>
        <v>0</v>
      </c>
      <c r="F80" s="89">
        <v>0</v>
      </c>
      <c r="G80" s="89">
        <v>0</v>
      </c>
      <c r="H80" s="89">
        <f t="shared" ref="H80" si="81">SUM(H81:H83)</f>
        <v>0</v>
      </c>
    </row>
    <row r="81" spans="1:8" x14ac:dyDescent="0.2">
      <c r="A81" s="93"/>
      <c r="B81" s="94" t="s">
        <v>120</v>
      </c>
      <c r="C81" s="89">
        <v>0</v>
      </c>
      <c r="D81" s="89">
        <v>0</v>
      </c>
      <c r="E81" s="89">
        <f t="shared" ref="E81" si="82">E82+E83+E84+E85+E86+E87+E88+E89+E90</f>
        <v>0</v>
      </c>
      <c r="F81" s="89">
        <v>0</v>
      </c>
      <c r="G81" s="89">
        <v>0</v>
      </c>
      <c r="H81" s="89">
        <f t="shared" ref="H81" si="83">SUM(H82:H84)</f>
        <v>0</v>
      </c>
    </row>
    <row r="82" spans="1:8" x14ac:dyDescent="0.2">
      <c r="A82" s="93"/>
      <c r="B82" s="94" t="s">
        <v>121</v>
      </c>
      <c r="C82" s="89">
        <v>0</v>
      </c>
      <c r="D82" s="89">
        <v>0</v>
      </c>
      <c r="E82" s="89">
        <f t="shared" ref="E82" si="84">E83+E84+E85+E86+E87+E88+E89+E90+E91</f>
        <v>0</v>
      </c>
      <c r="F82" s="89">
        <v>0</v>
      </c>
      <c r="G82" s="89">
        <v>0</v>
      </c>
      <c r="H82" s="89">
        <f t="shared" ref="H82" si="85">SUM(H83:H85)</f>
        <v>0</v>
      </c>
    </row>
    <row r="83" spans="1:8" x14ac:dyDescent="0.2">
      <c r="A83" s="93"/>
      <c r="B83" s="94" t="s">
        <v>122</v>
      </c>
      <c r="C83" s="89">
        <v>0</v>
      </c>
      <c r="D83" s="89">
        <v>0</v>
      </c>
      <c r="E83" s="89">
        <f t="shared" ref="E83" si="86">E84+E85+E86+E87+E88+E89+E90+E91+E92</f>
        <v>0</v>
      </c>
      <c r="F83" s="89">
        <v>0</v>
      </c>
      <c r="G83" s="89">
        <v>0</v>
      </c>
      <c r="H83" s="89">
        <f t="shared" ref="H83" si="87">SUM(H84:H86)</f>
        <v>0</v>
      </c>
    </row>
    <row r="84" spans="1:8" ht="12.75" thickBot="1" x14ac:dyDescent="0.25">
      <c r="A84" s="174"/>
      <c r="B84" s="175"/>
      <c r="C84" s="73"/>
      <c r="D84" s="74"/>
      <c r="E84" s="74"/>
      <c r="F84" s="74"/>
      <c r="G84" s="74"/>
      <c r="H84" s="74"/>
    </row>
    <row r="85" spans="1:8" ht="12.75" thickBot="1" x14ac:dyDescent="0.25">
      <c r="A85" s="43"/>
      <c r="C85" s="75"/>
      <c r="D85" s="75"/>
      <c r="E85" s="75"/>
      <c r="F85" s="75"/>
      <c r="G85" s="75"/>
      <c r="H85" s="75"/>
    </row>
    <row r="86" spans="1:8" x14ac:dyDescent="0.2">
      <c r="A86" s="180"/>
      <c r="B86" s="181"/>
      <c r="C86" s="178">
        <v>0</v>
      </c>
      <c r="D86" s="178">
        <v>0</v>
      </c>
      <c r="E86" s="178">
        <v>0</v>
      </c>
      <c r="F86" s="178">
        <v>0</v>
      </c>
      <c r="G86" s="178">
        <v>0</v>
      </c>
      <c r="H86" s="178">
        <v>0</v>
      </c>
    </row>
    <row r="87" spans="1:8" x14ac:dyDescent="0.2">
      <c r="A87" s="172" t="s">
        <v>123</v>
      </c>
      <c r="B87" s="173"/>
      <c r="C87" s="179"/>
      <c r="D87" s="179"/>
      <c r="E87" s="179"/>
      <c r="F87" s="179"/>
      <c r="G87" s="179"/>
      <c r="H87" s="179"/>
    </row>
    <row r="88" spans="1:8" x14ac:dyDescent="0.2">
      <c r="A88" s="176" t="s">
        <v>50</v>
      </c>
      <c r="B88" s="177"/>
      <c r="C88" s="4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</row>
    <row r="89" spans="1:8" x14ac:dyDescent="0.2">
      <c r="A89" s="34"/>
      <c r="B89" s="42" t="s">
        <v>51</v>
      </c>
      <c r="C89" s="4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</row>
    <row r="90" spans="1:8" x14ac:dyDescent="0.2">
      <c r="A90" s="34"/>
      <c r="B90" s="42" t="s">
        <v>52</v>
      </c>
      <c r="C90" s="4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</row>
    <row r="91" spans="1:8" x14ac:dyDescent="0.2">
      <c r="A91" s="34"/>
      <c r="B91" s="42" t="s">
        <v>53</v>
      </c>
      <c r="C91" s="4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</row>
    <row r="92" spans="1:8" x14ac:dyDescent="0.2">
      <c r="A92" s="34"/>
      <c r="B92" s="42" t="s">
        <v>54</v>
      </c>
      <c r="C92" s="4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x14ac:dyDescent="0.2">
      <c r="A93" s="34"/>
      <c r="B93" s="42" t="s">
        <v>55</v>
      </c>
      <c r="C93" s="4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</row>
    <row r="94" spans="1:8" x14ac:dyDescent="0.2">
      <c r="A94" s="34"/>
      <c r="B94" s="42" t="s">
        <v>56</v>
      </c>
      <c r="C94" s="4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x14ac:dyDescent="0.2">
      <c r="A95" s="34"/>
      <c r="B95" s="42" t="s">
        <v>57</v>
      </c>
      <c r="C95" s="4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x14ac:dyDescent="0.2">
      <c r="A96" s="176" t="s">
        <v>58</v>
      </c>
      <c r="B96" s="177"/>
      <c r="C96" s="4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</row>
    <row r="97" spans="1:8" x14ac:dyDescent="0.2">
      <c r="A97" s="34"/>
      <c r="B97" s="42" t="s">
        <v>59</v>
      </c>
      <c r="C97" s="4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x14ac:dyDescent="0.2">
      <c r="A98" s="34"/>
      <c r="B98" s="42" t="s">
        <v>60</v>
      </c>
      <c r="C98" s="4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x14ac:dyDescent="0.2">
      <c r="A99" s="34"/>
      <c r="B99" s="42" t="s">
        <v>61</v>
      </c>
      <c r="C99" s="4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</row>
    <row r="100" spans="1:8" x14ac:dyDescent="0.2">
      <c r="A100" s="34"/>
      <c r="B100" s="42" t="s">
        <v>62</v>
      </c>
      <c r="C100" s="4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">
      <c r="A101" s="34"/>
      <c r="B101" s="42" t="s">
        <v>63</v>
      </c>
      <c r="C101" s="4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">
      <c r="A102" s="34"/>
      <c r="B102" s="42" t="s">
        <v>64</v>
      </c>
      <c r="C102" s="4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">
      <c r="A103" s="34"/>
      <c r="B103" s="42" t="s">
        <v>65</v>
      </c>
      <c r="C103" s="4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</row>
    <row r="104" spans="1:8" x14ac:dyDescent="0.2">
      <c r="A104" s="34"/>
      <c r="B104" s="42" t="s">
        <v>66</v>
      </c>
      <c r="C104" s="4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">
      <c r="A105" s="34"/>
      <c r="B105" s="42" t="s">
        <v>67</v>
      </c>
      <c r="C105" s="4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">
      <c r="A106" s="176" t="s">
        <v>68</v>
      </c>
      <c r="B106" s="177"/>
      <c r="C106" s="4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</row>
    <row r="107" spans="1:8" x14ac:dyDescent="0.2">
      <c r="A107" s="34"/>
      <c r="B107" s="42" t="s">
        <v>69</v>
      </c>
      <c r="C107" s="4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</row>
    <row r="108" spans="1:8" x14ac:dyDescent="0.2">
      <c r="A108" s="34"/>
      <c r="B108" s="42" t="s">
        <v>70</v>
      </c>
      <c r="C108" s="4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</row>
    <row r="109" spans="1:8" x14ac:dyDescent="0.2">
      <c r="A109" s="34"/>
      <c r="B109" s="42" t="s">
        <v>71</v>
      </c>
      <c r="C109" s="4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</row>
    <row r="110" spans="1:8" x14ac:dyDescent="0.2">
      <c r="A110" s="34"/>
      <c r="B110" s="42" t="s">
        <v>72</v>
      </c>
      <c r="C110" s="4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</row>
    <row r="111" spans="1:8" x14ac:dyDescent="0.2">
      <c r="A111" s="34"/>
      <c r="B111" s="42" t="s">
        <v>73</v>
      </c>
      <c r="C111" s="4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</row>
    <row r="112" spans="1:8" x14ac:dyDescent="0.2">
      <c r="A112" s="34"/>
      <c r="B112" s="42" t="s">
        <v>74</v>
      </c>
      <c r="C112" s="4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</row>
    <row r="113" spans="1:8" x14ac:dyDescent="0.2">
      <c r="A113" s="34"/>
      <c r="B113" s="42" t="s">
        <v>75</v>
      </c>
      <c r="C113" s="4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</row>
    <row r="114" spans="1:8" x14ac:dyDescent="0.2">
      <c r="A114" s="34"/>
      <c r="B114" s="42" t="s">
        <v>76</v>
      </c>
      <c r="C114" s="4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</row>
    <row r="115" spans="1:8" x14ac:dyDescent="0.2">
      <c r="A115" s="34"/>
      <c r="B115" s="42" t="s">
        <v>77</v>
      </c>
      <c r="C115" s="4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x14ac:dyDescent="0.2">
      <c r="A116" s="176" t="s">
        <v>78</v>
      </c>
      <c r="B116" s="177"/>
      <c r="C116" s="4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x14ac:dyDescent="0.2">
      <c r="A117" s="34"/>
      <c r="B117" s="42" t="s">
        <v>79</v>
      </c>
      <c r="C117" s="4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x14ac:dyDescent="0.2">
      <c r="A118" s="34"/>
      <c r="B118" s="42" t="s">
        <v>80</v>
      </c>
      <c r="C118" s="4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x14ac:dyDescent="0.2">
      <c r="A119" s="34"/>
      <c r="B119" s="42" t="s">
        <v>81</v>
      </c>
      <c r="C119" s="4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x14ac:dyDescent="0.2">
      <c r="A120" s="34"/>
      <c r="B120" s="42" t="s">
        <v>82</v>
      </c>
      <c r="C120" s="4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x14ac:dyDescent="0.2">
      <c r="A121" s="34"/>
      <c r="B121" s="42" t="s">
        <v>83</v>
      </c>
      <c r="C121" s="4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x14ac:dyDescent="0.2">
      <c r="A122" s="34"/>
      <c r="B122" s="42" t="s">
        <v>84</v>
      </c>
      <c r="C122" s="4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x14ac:dyDescent="0.2">
      <c r="A123" s="34"/>
      <c r="B123" s="42" t="s">
        <v>85</v>
      </c>
      <c r="C123" s="4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x14ac:dyDescent="0.2">
      <c r="A124" s="34"/>
      <c r="B124" s="42" t="s">
        <v>86</v>
      </c>
      <c r="C124" s="4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x14ac:dyDescent="0.2">
      <c r="A125" s="34"/>
      <c r="B125" s="42" t="s">
        <v>87</v>
      </c>
      <c r="C125" s="4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x14ac:dyDescent="0.2">
      <c r="A126" s="176" t="s">
        <v>88</v>
      </c>
      <c r="B126" s="177"/>
      <c r="C126" s="4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x14ac:dyDescent="0.2">
      <c r="A127" s="34"/>
      <c r="B127" s="42" t="s">
        <v>89</v>
      </c>
      <c r="C127" s="4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x14ac:dyDescent="0.2">
      <c r="A128" s="34"/>
      <c r="B128" s="42" t="s">
        <v>90</v>
      </c>
      <c r="C128" s="4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</row>
    <row r="129" spans="1:8" x14ac:dyDescent="0.2">
      <c r="A129" s="34"/>
      <c r="B129" s="42" t="s">
        <v>91</v>
      </c>
      <c r="C129" s="4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x14ac:dyDescent="0.2">
      <c r="A130" s="34"/>
      <c r="B130" s="42" t="s">
        <v>92</v>
      </c>
      <c r="C130" s="4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x14ac:dyDescent="0.2">
      <c r="A131" s="34"/>
      <c r="B131" s="42" t="s">
        <v>93</v>
      </c>
      <c r="C131" s="4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x14ac:dyDescent="0.2">
      <c r="A132" s="34"/>
      <c r="B132" s="42" t="s">
        <v>94</v>
      </c>
      <c r="C132" s="4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x14ac:dyDescent="0.2">
      <c r="A133" s="34"/>
      <c r="B133" s="42" t="s">
        <v>95</v>
      </c>
      <c r="C133" s="4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x14ac:dyDescent="0.2">
      <c r="A134" s="34"/>
      <c r="B134" s="42" t="s">
        <v>96</v>
      </c>
      <c r="C134" s="4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x14ac:dyDescent="0.2">
      <c r="A135" s="34"/>
      <c r="B135" s="42" t="s">
        <v>97</v>
      </c>
      <c r="C135" s="4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x14ac:dyDescent="0.2">
      <c r="A136" s="176" t="s">
        <v>98</v>
      </c>
      <c r="B136" s="177"/>
      <c r="C136" s="4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x14ac:dyDescent="0.2">
      <c r="A137" s="34"/>
      <c r="B137" s="42" t="s">
        <v>99</v>
      </c>
      <c r="C137" s="4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x14ac:dyDescent="0.2">
      <c r="A138" s="34"/>
      <c r="B138" s="42" t="s">
        <v>100</v>
      </c>
      <c r="C138" s="4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x14ac:dyDescent="0.2">
      <c r="A139" s="34"/>
      <c r="B139" s="42" t="s">
        <v>101</v>
      </c>
      <c r="C139" s="4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x14ac:dyDescent="0.2">
      <c r="A140" s="176" t="s">
        <v>102</v>
      </c>
      <c r="B140" s="177"/>
      <c r="C140" s="4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x14ac:dyDescent="0.2">
      <c r="A141" s="34"/>
      <c r="B141" s="42" t="s">
        <v>103</v>
      </c>
      <c r="C141" s="4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</row>
    <row r="142" spans="1:8" x14ac:dyDescent="0.2">
      <c r="A142" s="34"/>
      <c r="B142" s="42" t="s">
        <v>104</v>
      </c>
      <c r="C142" s="4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x14ac:dyDescent="0.2">
      <c r="A143" s="34"/>
      <c r="B143" s="42" t="s">
        <v>105</v>
      </c>
      <c r="C143" s="4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x14ac:dyDescent="0.2">
      <c r="A144" s="34"/>
      <c r="B144" s="42" t="s">
        <v>106</v>
      </c>
      <c r="C144" s="4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">
      <c r="A145" s="34"/>
      <c r="B145" s="42" t="s">
        <v>107</v>
      </c>
      <c r="C145" s="4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</row>
    <row r="146" spans="1:8" x14ac:dyDescent="0.2">
      <c r="A146" s="34"/>
      <c r="B146" s="42" t="s">
        <v>108</v>
      </c>
      <c r="C146" s="4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</row>
    <row r="147" spans="1:8" x14ac:dyDescent="0.2">
      <c r="A147" s="34"/>
      <c r="B147" s="42" t="s">
        <v>109</v>
      </c>
      <c r="C147" s="4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x14ac:dyDescent="0.2">
      <c r="A148" s="34"/>
      <c r="B148" s="42" t="s">
        <v>110</v>
      </c>
      <c r="C148" s="4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x14ac:dyDescent="0.2">
      <c r="A149" s="176" t="s">
        <v>111</v>
      </c>
      <c r="B149" s="177"/>
      <c r="C149" s="4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</row>
    <row r="150" spans="1:8" x14ac:dyDescent="0.2">
      <c r="A150" s="34"/>
      <c r="B150" s="42" t="s">
        <v>112</v>
      </c>
      <c r="C150" s="4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x14ac:dyDescent="0.2">
      <c r="A151" s="34"/>
      <c r="B151" s="42" t="s">
        <v>113</v>
      </c>
      <c r="C151" s="4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x14ac:dyDescent="0.2">
      <c r="A152" s="34"/>
      <c r="B152" s="42" t="s">
        <v>114</v>
      </c>
      <c r="C152" s="4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</row>
    <row r="153" spans="1:8" x14ac:dyDescent="0.2">
      <c r="A153" s="176" t="s">
        <v>115</v>
      </c>
      <c r="B153" s="177"/>
      <c r="C153" s="4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x14ac:dyDescent="0.2">
      <c r="A154" s="34"/>
      <c r="B154" s="42" t="s">
        <v>116</v>
      </c>
      <c r="C154" s="4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x14ac:dyDescent="0.2">
      <c r="A155" s="34"/>
      <c r="B155" s="42" t="s">
        <v>117</v>
      </c>
      <c r="C155" s="4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</row>
    <row r="156" spans="1:8" x14ac:dyDescent="0.2">
      <c r="A156" s="34"/>
      <c r="B156" s="42" t="s">
        <v>118</v>
      </c>
      <c r="C156" s="4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x14ac:dyDescent="0.2">
      <c r="A157" s="34"/>
      <c r="B157" s="42" t="s">
        <v>119</v>
      </c>
      <c r="C157" s="4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x14ac:dyDescent="0.2">
      <c r="A158" s="34"/>
      <c r="B158" s="42" t="s">
        <v>120</v>
      </c>
      <c r="C158" s="4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</row>
    <row r="159" spans="1:8" x14ac:dyDescent="0.2">
      <c r="A159" s="34"/>
      <c r="B159" s="42" t="s">
        <v>121</v>
      </c>
      <c r="C159" s="4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</row>
    <row r="160" spans="1:8" x14ac:dyDescent="0.2">
      <c r="A160" s="34"/>
      <c r="B160" s="42" t="s">
        <v>122</v>
      </c>
      <c r="C160" s="4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</row>
    <row r="161" spans="1:8" x14ac:dyDescent="0.2">
      <c r="A161" s="34"/>
      <c r="B161" s="42"/>
      <c r="C161" s="72"/>
      <c r="D161" s="33"/>
      <c r="E161" s="33"/>
      <c r="F161" s="33"/>
      <c r="G161" s="33"/>
      <c r="H161" s="33"/>
    </row>
    <row r="162" spans="1:8" x14ac:dyDescent="0.2">
      <c r="A162" s="172" t="s">
        <v>124</v>
      </c>
      <c r="B162" s="173"/>
      <c r="C162" s="46">
        <f>C86+C10</f>
        <v>48848117</v>
      </c>
      <c r="D162" s="46">
        <f t="shared" ref="D162:H162" si="88">D86+D10</f>
        <v>0</v>
      </c>
      <c r="E162" s="46">
        <f t="shared" si="88"/>
        <v>48848117</v>
      </c>
      <c r="F162" s="46">
        <f t="shared" si="88"/>
        <v>9051677.7200000007</v>
      </c>
      <c r="G162" s="46">
        <f t="shared" si="88"/>
        <v>9049759.6999999993</v>
      </c>
      <c r="H162" s="46">
        <f t="shared" si="88"/>
        <v>39796439.280000001</v>
      </c>
    </row>
    <row r="163" spans="1:8" ht="12.75" thickBot="1" x14ac:dyDescent="0.25">
      <c r="A163" s="44"/>
      <c r="B163" s="45"/>
      <c r="C163" s="76"/>
      <c r="D163" s="77"/>
      <c r="E163" s="77"/>
      <c r="F163" s="77"/>
      <c r="G163" s="77"/>
      <c r="H163" s="77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E12" sqref="E12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1"/>
    </row>
    <row r="2" spans="1:7" ht="12.75" thickBot="1" x14ac:dyDescent="0.25">
      <c r="B2" s="31"/>
    </row>
    <row r="3" spans="1:7" x14ac:dyDescent="0.2">
      <c r="A3" s="185" t="s">
        <v>260</v>
      </c>
      <c r="B3" s="186"/>
      <c r="C3" s="186"/>
      <c r="D3" s="186"/>
      <c r="E3" s="186"/>
      <c r="F3" s="186"/>
      <c r="G3" s="187"/>
    </row>
    <row r="4" spans="1:7" x14ac:dyDescent="0.2">
      <c r="A4" s="188" t="s">
        <v>43</v>
      </c>
      <c r="B4" s="189"/>
      <c r="C4" s="189"/>
      <c r="D4" s="189"/>
      <c r="E4" s="189"/>
      <c r="F4" s="189"/>
      <c r="G4" s="190"/>
    </row>
    <row r="5" spans="1:7" x14ac:dyDescent="0.2">
      <c r="A5" s="188" t="s">
        <v>125</v>
      </c>
      <c r="B5" s="189"/>
      <c r="C5" s="189"/>
      <c r="D5" s="189"/>
      <c r="E5" s="189"/>
      <c r="F5" s="189"/>
      <c r="G5" s="190"/>
    </row>
    <row r="6" spans="1:7" x14ac:dyDescent="0.2">
      <c r="A6" s="188" t="s">
        <v>264</v>
      </c>
      <c r="B6" s="189"/>
      <c r="C6" s="189"/>
      <c r="D6" s="189"/>
      <c r="E6" s="189"/>
      <c r="F6" s="189"/>
      <c r="G6" s="190"/>
    </row>
    <row r="7" spans="1:7" ht="12.75" thickBot="1" x14ac:dyDescent="0.25">
      <c r="A7" s="191" t="s">
        <v>1</v>
      </c>
      <c r="B7" s="192"/>
      <c r="C7" s="192"/>
      <c r="D7" s="192"/>
      <c r="E7" s="192"/>
      <c r="F7" s="192"/>
      <c r="G7" s="193"/>
    </row>
    <row r="8" spans="1:7" ht="12.75" thickBot="1" x14ac:dyDescent="0.25">
      <c r="A8" s="106" t="s">
        <v>2</v>
      </c>
      <c r="B8" s="182" t="s">
        <v>45</v>
      </c>
      <c r="C8" s="183"/>
      <c r="D8" s="183"/>
      <c r="E8" s="183"/>
      <c r="F8" s="184"/>
      <c r="G8" s="106" t="s">
        <v>46</v>
      </c>
    </row>
    <row r="9" spans="1:7" ht="24.75" thickBot="1" x14ac:dyDescent="0.25">
      <c r="A9" s="107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7"/>
    </row>
    <row r="10" spans="1:7" x14ac:dyDescent="0.2">
      <c r="A10" s="48" t="s">
        <v>128</v>
      </c>
      <c r="B10" s="195">
        <f>SUM(B12)</f>
        <v>48848117</v>
      </c>
      <c r="C10" s="195">
        <f t="shared" ref="C10:G10" si="0">SUM(C12)</f>
        <v>0</v>
      </c>
      <c r="D10" s="195">
        <f t="shared" si="0"/>
        <v>48848117</v>
      </c>
      <c r="E10" s="195">
        <f t="shared" si="0"/>
        <v>9051677.7200000007</v>
      </c>
      <c r="F10" s="195">
        <f t="shared" si="0"/>
        <v>9049759.6999999993</v>
      </c>
      <c r="G10" s="195">
        <f t="shared" si="0"/>
        <v>39796439.280000001</v>
      </c>
    </row>
    <row r="11" spans="1:7" x14ac:dyDescent="0.2">
      <c r="A11" s="48" t="s">
        <v>129</v>
      </c>
      <c r="B11" s="194"/>
      <c r="C11" s="194"/>
      <c r="D11" s="194"/>
      <c r="E11" s="194"/>
      <c r="F11" s="194"/>
      <c r="G11" s="194"/>
    </row>
    <row r="12" spans="1:7" ht="24" x14ac:dyDescent="0.2">
      <c r="A12" s="49" t="s">
        <v>263</v>
      </c>
      <c r="B12" s="85">
        <v>48848117</v>
      </c>
      <c r="C12" s="85">
        <v>0</v>
      </c>
      <c r="D12" s="85">
        <f>B12+C12</f>
        <v>48848117</v>
      </c>
      <c r="E12" s="85">
        <v>9051677.7200000007</v>
      </c>
      <c r="F12" s="85">
        <v>9049759.6999999993</v>
      </c>
      <c r="G12" s="85">
        <f>D12-E12</f>
        <v>39796439.280000001</v>
      </c>
    </row>
    <row r="13" spans="1:7" x14ac:dyDescent="0.2">
      <c r="A13" s="49" t="s">
        <v>131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x14ac:dyDescent="0.2">
      <c r="A14" s="49" t="s">
        <v>132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x14ac:dyDescent="0.2">
      <c r="A15" s="49" t="s">
        <v>133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x14ac:dyDescent="0.2">
      <c r="A16" s="49" t="s">
        <v>134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 x14ac:dyDescent="0.2">
      <c r="A17" s="49" t="s">
        <v>135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x14ac:dyDescent="0.2">
      <c r="A18" s="49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x14ac:dyDescent="0.2">
      <c r="A19" s="49" t="s">
        <v>137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</row>
    <row r="20" spans="1:7" x14ac:dyDescent="0.2">
      <c r="A20" s="49"/>
      <c r="B20" s="32"/>
      <c r="C20" s="32"/>
      <c r="D20" s="32"/>
      <c r="E20" s="32"/>
      <c r="F20" s="32"/>
      <c r="G20" s="32"/>
    </row>
    <row r="21" spans="1:7" x14ac:dyDescent="0.2">
      <c r="A21" s="50" t="s">
        <v>138</v>
      </c>
      <c r="B21" s="194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</row>
    <row r="22" spans="1:7" x14ac:dyDescent="0.2">
      <c r="A22" s="50" t="s">
        <v>139</v>
      </c>
      <c r="B22" s="194"/>
      <c r="C22" s="194"/>
      <c r="D22" s="194"/>
      <c r="E22" s="194"/>
      <c r="F22" s="194"/>
      <c r="G22" s="194"/>
    </row>
    <row r="23" spans="1:7" x14ac:dyDescent="0.2">
      <c r="A23" s="49" t="s">
        <v>130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x14ac:dyDescent="0.2">
      <c r="A24" s="49" t="s">
        <v>131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x14ac:dyDescent="0.2">
      <c r="A25" s="49" t="s">
        <v>132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x14ac:dyDescent="0.2">
      <c r="A26" s="49" t="s">
        <v>133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 x14ac:dyDescent="0.2">
      <c r="A27" s="49" t="s">
        <v>134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</row>
    <row r="28" spans="1:7" x14ac:dyDescent="0.2">
      <c r="A28" s="49" t="s">
        <v>135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49" t="s">
        <v>136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 x14ac:dyDescent="0.2">
      <c r="A30" s="49" t="s">
        <v>137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 x14ac:dyDescent="0.2">
      <c r="A31" s="51"/>
      <c r="B31" s="32"/>
      <c r="C31" s="32"/>
      <c r="D31" s="32"/>
      <c r="E31" s="32"/>
      <c r="F31" s="32"/>
      <c r="G31" s="32"/>
    </row>
    <row r="32" spans="1:7" x14ac:dyDescent="0.2">
      <c r="A32" s="48" t="s">
        <v>124</v>
      </c>
      <c r="B32" s="86">
        <f>B21+B10</f>
        <v>48848117</v>
      </c>
      <c r="C32" s="86">
        <f t="shared" ref="C32:G32" si="1">C21+C10</f>
        <v>0</v>
      </c>
      <c r="D32" s="86">
        <f t="shared" si="1"/>
        <v>48848117</v>
      </c>
      <c r="E32" s="86">
        <f t="shared" si="1"/>
        <v>9051677.7200000007</v>
      </c>
      <c r="F32" s="86">
        <f t="shared" si="1"/>
        <v>9049759.6999999993</v>
      </c>
      <c r="G32" s="86">
        <f t="shared" si="1"/>
        <v>39796439.280000001</v>
      </c>
    </row>
    <row r="33" spans="1:7" ht="12.75" thickBot="1" x14ac:dyDescent="0.25">
      <c r="A33" s="52"/>
      <c r="B33" s="53"/>
      <c r="C33" s="53"/>
      <c r="D33" s="53"/>
      <c r="E33" s="53"/>
      <c r="F33" s="53"/>
      <c r="G33" s="53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E14" sqref="E14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60" t="s">
        <v>259</v>
      </c>
      <c r="B2" s="161"/>
      <c r="C2" s="161"/>
      <c r="D2" s="161"/>
      <c r="E2" s="161"/>
      <c r="F2" s="161"/>
      <c r="G2" s="161"/>
      <c r="H2" s="162"/>
    </row>
    <row r="3" spans="1:8" x14ac:dyDescent="0.2">
      <c r="A3" s="114" t="s">
        <v>43</v>
      </c>
      <c r="B3" s="115"/>
      <c r="C3" s="115"/>
      <c r="D3" s="115"/>
      <c r="E3" s="115"/>
      <c r="F3" s="115"/>
      <c r="G3" s="115"/>
      <c r="H3" s="163"/>
    </row>
    <row r="4" spans="1:8" x14ac:dyDescent="0.2">
      <c r="A4" s="114" t="s">
        <v>140</v>
      </c>
      <c r="B4" s="115"/>
      <c r="C4" s="115"/>
      <c r="D4" s="115"/>
      <c r="E4" s="115"/>
      <c r="F4" s="115"/>
      <c r="G4" s="115"/>
      <c r="H4" s="163"/>
    </row>
    <row r="5" spans="1:8" x14ac:dyDescent="0.2">
      <c r="A5" s="114" t="s">
        <v>264</v>
      </c>
      <c r="B5" s="115"/>
      <c r="C5" s="115"/>
      <c r="D5" s="115"/>
      <c r="E5" s="115"/>
      <c r="F5" s="115"/>
      <c r="G5" s="115"/>
      <c r="H5" s="163"/>
    </row>
    <row r="6" spans="1:8" ht="12.75" thickBot="1" x14ac:dyDescent="0.25">
      <c r="A6" s="164" t="s">
        <v>1</v>
      </c>
      <c r="B6" s="165"/>
      <c r="C6" s="165"/>
      <c r="D6" s="165"/>
      <c r="E6" s="165"/>
      <c r="F6" s="165"/>
      <c r="G6" s="165"/>
      <c r="H6" s="166"/>
    </row>
    <row r="7" spans="1:8" ht="12.75" thickBot="1" x14ac:dyDescent="0.25">
      <c r="A7" s="160" t="s">
        <v>2</v>
      </c>
      <c r="B7" s="167"/>
      <c r="C7" s="182" t="s">
        <v>45</v>
      </c>
      <c r="D7" s="183"/>
      <c r="E7" s="183"/>
      <c r="F7" s="183"/>
      <c r="G7" s="184"/>
      <c r="H7" s="106" t="s">
        <v>46</v>
      </c>
    </row>
    <row r="8" spans="1:8" ht="24.75" thickBot="1" x14ac:dyDescent="0.25">
      <c r="A8" s="164"/>
      <c r="B8" s="168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7"/>
    </row>
    <row r="9" spans="1:8" x14ac:dyDescent="0.2">
      <c r="A9" s="196"/>
      <c r="B9" s="197"/>
      <c r="C9" s="32"/>
      <c r="D9" s="32"/>
      <c r="E9" s="32"/>
      <c r="F9" s="32"/>
      <c r="G9" s="32"/>
      <c r="H9" s="32"/>
    </row>
    <row r="10" spans="1:8" ht="16.5" customHeight="1" x14ac:dyDescent="0.2">
      <c r="A10" s="198" t="s">
        <v>141</v>
      </c>
      <c r="B10" s="199"/>
      <c r="C10" s="68">
        <f>C11</f>
        <v>48848117</v>
      </c>
      <c r="D10" s="68">
        <f t="shared" ref="D10:H10" si="0">D11</f>
        <v>0</v>
      </c>
      <c r="E10" s="68">
        <f t="shared" si="0"/>
        <v>48848117</v>
      </c>
      <c r="F10" s="68">
        <f t="shared" si="0"/>
        <v>9051677.7200000007</v>
      </c>
      <c r="G10" s="68">
        <f t="shared" si="0"/>
        <v>9049759.6999999993</v>
      </c>
      <c r="H10" s="68">
        <f t="shared" si="0"/>
        <v>39796439.280000001</v>
      </c>
    </row>
    <row r="11" spans="1:8" x14ac:dyDescent="0.2">
      <c r="A11" s="172" t="s">
        <v>142</v>
      </c>
      <c r="B11" s="173"/>
      <c r="C11" s="88">
        <f>C12+C13+C14+C15+C16+C17+C18+C19</f>
        <v>48848117</v>
      </c>
      <c r="D11" s="88">
        <f t="shared" ref="D11:H11" si="1">D12+D13+D14+D15+D16+D17+D18+D19</f>
        <v>0</v>
      </c>
      <c r="E11" s="88">
        <f t="shared" si="1"/>
        <v>48848117</v>
      </c>
      <c r="F11" s="88">
        <f t="shared" si="1"/>
        <v>9051677.7200000007</v>
      </c>
      <c r="G11" s="88">
        <f t="shared" si="1"/>
        <v>9049759.6999999993</v>
      </c>
      <c r="H11" s="88">
        <f t="shared" si="1"/>
        <v>39796439.280000001</v>
      </c>
    </row>
    <row r="12" spans="1:8" x14ac:dyDescent="0.2">
      <c r="A12" s="34"/>
      <c r="B12" s="35" t="s">
        <v>143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x14ac:dyDescent="0.2">
      <c r="A13" s="34"/>
      <c r="B13" s="35" t="s">
        <v>144</v>
      </c>
      <c r="C13" s="87">
        <v>48848117</v>
      </c>
      <c r="D13" s="87">
        <v>0</v>
      </c>
      <c r="E13" s="87">
        <f>C13+D13</f>
        <v>48848117</v>
      </c>
      <c r="F13" s="87">
        <v>9051677.7200000007</v>
      </c>
      <c r="G13" s="87">
        <v>9049759.6999999993</v>
      </c>
      <c r="H13" s="87">
        <f>E13-F13</f>
        <v>39796439.280000001</v>
      </c>
    </row>
    <row r="14" spans="1:8" x14ac:dyDescent="0.2">
      <c r="A14" s="34"/>
      <c r="B14" s="35" t="s">
        <v>145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">
      <c r="A15" s="34"/>
      <c r="B15" s="35" t="s">
        <v>146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">
      <c r="A16" s="34"/>
      <c r="B16" s="35" t="s">
        <v>147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">
      <c r="A17" s="34"/>
      <c r="B17" s="35" t="s">
        <v>148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">
      <c r="A18" s="34"/>
      <c r="B18" s="35" t="s">
        <v>149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">
      <c r="A19" s="34"/>
      <c r="B19" s="35" t="s">
        <v>150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">
      <c r="A20" s="36"/>
      <c r="B20" s="37"/>
      <c r="C20" s="87"/>
      <c r="D20" s="87"/>
      <c r="E20" s="87"/>
      <c r="F20" s="87"/>
      <c r="G20" s="87"/>
      <c r="H20" s="87"/>
    </row>
    <row r="21" spans="1:8" x14ac:dyDescent="0.2">
      <c r="A21" s="172" t="s">
        <v>151</v>
      </c>
      <c r="B21" s="173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x14ac:dyDescent="0.2">
      <c r="A22" s="34"/>
      <c r="B22" s="35" t="s">
        <v>152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">
      <c r="A23" s="34"/>
      <c r="B23" s="35" t="s">
        <v>153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">
      <c r="A24" s="34"/>
      <c r="B24" s="35" t="s">
        <v>154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">
      <c r="A25" s="34"/>
      <c r="B25" s="35" t="s">
        <v>155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">
      <c r="A26" s="34"/>
      <c r="B26" s="35" t="s">
        <v>156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">
      <c r="A27" s="34"/>
      <c r="B27" s="35" t="s">
        <v>157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">
      <c r="A28" s="34"/>
      <c r="B28" s="35" t="s">
        <v>158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">
      <c r="A29" s="36"/>
      <c r="B29" s="37"/>
      <c r="C29" s="87"/>
      <c r="D29" s="87"/>
      <c r="E29" s="87"/>
      <c r="F29" s="87"/>
      <c r="G29" s="87"/>
      <c r="H29" s="87"/>
    </row>
    <row r="30" spans="1:8" x14ac:dyDescent="0.2">
      <c r="A30" s="172" t="s">
        <v>159</v>
      </c>
      <c r="B30" s="173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x14ac:dyDescent="0.2">
      <c r="A31" s="34"/>
      <c r="B31" s="35" t="s">
        <v>160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">
      <c r="A32" s="34"/>
      <c r="B32" s="35" t="s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">
      <c r="A33" s="34"/>
      <c r="B33" s="35" t="s">
        <v>162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">
      <c r="A34" s="34"/>
      <c r="B34" s="35" t="s">
        <v>163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">
      <c r="A35" s="34"/>
      <c r="B35" s="35" t="s">
        <v>164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">
      <c r="A36" s="34"/>
      <c r="B36" s="35" t="s">
        <v>165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">
      <c r="A37" s="34"/>
      <c r="B37" s="35" t="s">
        <v>166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">
      <c r="A38" s="34"/>
      <c r="B38" s="35" t="s">
        <v>167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">
      <c r="A39" s="34"/>
      <c r="B39" s="35" t="s">
        <v>168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">
      <c r="A40" s="36"/>
      <c r="B40" s="37"/>
      <c r="C40" s="87"/>
      <c r="D40" s="87"/>
      <c r="E40" s="87"/>
      <c r="F40" s="87"/>
      <c r="G40" s="87"/>
      <c r="H40" s="87"/>
    </row>
    <row r="41" spans="1:8" x14ac:dyDescent="0.2">
      <c r="A41" s="172" t="s">
        <v>169</v>
      </c>
      <c r="B41" s="173"/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x14ac:dyDescent="0.2">
      <c r="A42" s="34"/>
      <c r="B42" s="35" t="s">
        <v>170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ht="24" x14ac:dyDescent="0.2">
      <c r="A43" s="34"/>
      <c r="B43" s="71" t="s">
        <v>171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">
      <c r="A44" s="34"/>
      <c r="B44" s="35" t="s">
        <v>172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">
      <c r="A45" s="34"/>
      <c r="B45" s="35" t="s">
        <v>173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">
      <c r="A46" s="36"/>
      <c r="B46" s="37"/>
      <c r="C46" s="87"/>
      <c r="D46" s="87"/>
      <c r="E46" s="87"/>
      <c r="F46" s="87"/>
      <c r="G46" s="87"/>
      <c r="H46" s="87"/>
    </row>
    <row r="47" spans="1:8" x14ac:dyDescent="0.2">
      <c r="A47" s="172" t="s">
        <v>174</v>
      </c>
      <c r="B47" s="173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x14ac:dyDescent="0.2">
      <c r="A48" s="172" t="s">
        <v>142</v>
      </c>
      <c r="B48" s="173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">
      <c r="A49" s="34"/>
      <c r="B49" s="35" t="s">
        <v>143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">
      <c r="A50" s="34"/>
      <c r="B50" s="35" t="s">
        <v>144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">
      <c r="A51" s="34"/>
      <c r="B51" s="35" t="s">
        <v>145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">
      <c r="A52" s="34"/>
      <c r="B52" s="35" t="s">
        <v>146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">
      <c r="A53" s="34"/>
      <c r="B53" s="35" t="s">
        <v>147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">
      <c r="A54" s="34"/>
      <c r="B54" s="35" t="s">
        <v>148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">
      <c r="A55" s="34"/>
      <c r="B55" s="35" t="s">
        <v>149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">
      <c r="A56" s="34"/>
      <c r="B56" s="35" t="s">
        <v>150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">
      <c r="A57" s="36"/>
      <c r="B57" s="37"/>
      <c r="C57" s="87"/>
      <c r="D57" s="87"/>
      <c r="E57" s="87"/>
      <c r="F57" s="87"/>
      <c r="G57" s="87"/>
      <c r="H57" s="87"/>
    </row>
    <row r="58" spans="1:8" x14ac:dyDescent="0.2">
      <c r="A58" s="172" t="s">
        <v>151</v>
      </c>
      <c r="B58" s="173"/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x14ac:dyDescent="0.2">
      <c r="A59" s="34"/>
      <c r="B59" s="35" t="s">
        <v>152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">
      <c r="A60" s="34"/>
      <c r="B60" s="35" t="s">
        <v>153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">
      <c r="A61" s="34"/>
      <c r="B61" s="35" t="s">
        <v>154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">
      <c r="A62" s="34"/>
      <c r="B62" s="35" t="s">
        <v>155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">
      <c r="A63" s="34"/>
      <c r="B63" s="35" t="s">
        <v>156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">
      <c r="A64" s="34"/>
      <c r="B64" s="35" t="s">
        <v>157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">
      <c r="A65" s="34"/>
      <c r="B65" s="35" t="s">
        <v>158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">
      <c r="A66" s="36"/>
      <c r="B66" s="37"/>
      <c r="C66" s="87"/>
      <c r="D66" s="87"/>
      <c r="E66" s="87"/>
      <c r="F66" s="87"/>
      <c r="G66" s="87"/>
      <c r="H66" s="87"/>
    </row>
    <row r="67" spans="1:8" x14ac:dyDescent="0.2">
      <c r="A67" s="172" t="s">
        <v>159</v>
      </c>
      <c r="B67" s="173"/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x14ac:dyDescent="0.2">
      <c r="A68" s="34"/>
      <c r="B68" s="35" t="s">
        <v>160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">
      <c r="A69" s="34"/>
      <c r="B69" s="35" t="s">
        <v>161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">
      <c r="A70" s="34"/>
      <c r="B70" s="35" t="s">
        <v>162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">
      <c r="A71" s="34"/>
      <c r="B71" s="35" t="s">
        <v>163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">
      <c r="A72" s="34"/>
      <c r="B72" s="35" t="s">
        <v>164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">
      <c r="A73" s="34"/>
      <c r="B73" s="35" t="s">
        <v>165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">
      <c r="A74" s="34"/>
      <c r="B74" s="35" t="s">
        <v>166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">
      <c r="A75" s="34"/>
      <c r="B75" s="35" t="s">
        <v>167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x14ac:dyDescent="0.2">
      <c r="A76" s="34"/>
      <c r="B76" s="35" t="s">
        <v>168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x14ac:dyDescent="0.2">
      <c r="A77" s="36"/>
      <c r="B77" s="37"/>
      <c r="C77" s="87"/>
      <c r="D77" s="87"/>
      <c r="E77" s="87"/>
      <c r="F77" s="87"/>
      <c r="G77" s="87"/>
      <c r="H77" s="87"/>
    </row>
    <row r="78" spans="1:8" x14ac:dyDescent="0.2">
      <c r="A78" s="172" t="s">
        <v>169</v>
      </c>
      <c r="B78" s="173"/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x14ac:dyDescent="0.2">
      <c r="A79" s="34"/>
      <c r="B79" s="35" t="s">
        <v>170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ht="24" x14ac:dyDescent="0.2">
      <c r="A80" s="34"/>
      <c r="B80" s="71" t="s">
        <v>171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x14ac:dyDescent="0.2">
      <c r="A81" s="34"/>
      <c r="B81" s="35" t="s">
        <v>172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">
      <c r="A82" s="34"/>
      <c r="B82" s="35" t="s">
        <v>173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x14ac:dyDescent="0.2">
      <c r="A83" s="36"/>
      <c r="B83" s="37"/>
      <c r="C83" s="38"/>
      <c r="D83" s="38"/>
      <c r="E83" s="38"/>
      <c r="F83" s="38"/>
      <c r="G83" s="38"/>
      <c r="H83" s="38"/>
    </row>
    <row r="84" spans="1:8" x14ac:dyDescent="0.2">
      <c r="A84" s="172" t="s">
        <v>124</v>
      </c>
      <c r="B84" s="173"/>
      <c r="C84" s="88">
        <f>C47+C10</f>
        <v>48848117</v>
      </c>
      <c r="D84" s="88">
        <f t="shared" ref="D84:H84" si="2">D47+D10</f>
        <v>0</v>
      </c>
      <c r="E84" s="88">
        <f t="shared" si="2"/>
        <v>48848117</v>
      </c>
      <c r="F84" s="88">
        <f t="shared" si="2"/>
        <v>9051677.7200000007</v>
      </c>
      <c r="G84" s="88">
        <f t="shared" si="2"/>
        <v>9049759.6999999993</v>
      </c>
      <c r="H84" s="88">
        <f t="shared" si="2"/>
        <v>39796439.280000001</v>
      </c>
    </row>
    <row r="85" spans="1:8" ht="12.75" thickBot="1" x14ac:dyDescent="0.25">
      <c r="A85" s="39"/>
      <c r="B85" s="40"/>
      <c r="C85" s="41"/>
      <c r="D85" s="41"/>
      <c r="E85" s="41"/>
      <c r="F85" s="41"/>
      <c r="G85" s="41"/>
      <c r="H85" s="41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E10" sqref="E10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1"/>
    </row>
    <row r="2" spans="1:7" x14ac:dyDescent="0.2">
      <c r="A2" s="160" t="s">
        <v>260</v>
      </c>
      <c r="B2" s="161"/>
      <c r="C2" s="161"/>
      <c r="D2" s="161"/>
      <c r="E2" s="161"/>
      <c r="F2" s="161"/>
      <c r="G2" s="162"/>
    </row>
    <row r="3" spans="1:7" x14ac:dyDescent="0.2">
      <c r="A3" s="114" t="s">
        <v>43</v>
      </c>
      <c r="B3" s="115"/>
      <c r="C3" s="115"/>
      <c r="D3" s="115"/>
      <c r="E3" s="115"/>
      <c r="F3" s="115"/>
      <c r="G3" s="163"/>
    </row>
    <row r="4" spans="1:7" x14ac:dyDescent="0.2">
      <c r="A4" s="114" t="s">
        <v>175</v>
      </c>
      <c r="B4" s="115"/>
      <c r="C4" s="115"/>
      <c r="D4" s="115"/>
      <c r="E4" s="115"/>
      <c r="F4" s="115"/>
      <c r="G4" s="163"/>
    </row>
    <row r="5" spans="1:7" x14ac:dyDescent="0.2">
      <c r="A5" s="114" t="s">
        <v>264</v>
      </c>
      <c r="B5" s="115"/>
      <c r="C5" s="115"/>
      <c r="D5" s="115"/>
      <c r="E5" s="115"/>
      <c r="F5" s="115"/>
      <c r="G5" s="163"/>
    </row>
    <row r="6" spans="1:7" ht="12.75" thickBot="1" x14ac:dyDescent="0.25">
      <c r="A6" s="164" t="s">
        <v>1</v>
      </c>
      <c r="B6" s="165"/>
      <c r="C6" s="165"/>
      <c r="D6" s="165"/>
      <c r="E6" s="165"/>
      <c r="F6" s="165"/>
      <c r="G6" s="166"/>
    </row>
    <row r="7" spans="1:7" ht="12.75" thickBot="1" x14ac:dyDescent="0.25">
      <c r="A7" s="110" t="s">
        <v>2</v>
      </c>
      <c r="B7" s="182" t="s">
        <v>45</v>
      </c>
      <c r="C7" s="183"/>
      <c r="D7" s="183"/>
      <c r="E7" s="183"/>
      <c r="F7" s="184"/>
      <c r="G7" s="106" t="s">
        <v>46</v>
      </c>
    </row>
    <row r="8" spans="1:7" ht="24.75" thickBot="1" x14ac:dyDescent="0.25">
      <c r="A8" s="111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7"/>
    </row>
    <row r="9" spans="1:7" x14ac:dyDescent="0.2">
      <c r="A9" s="54" t="s">
        <v>177</v>
      </c>
      <c r="B9" s="66">
        <f>B10+B11+B12+B15+B16+B19</f>
        <v>38884304.234999999</v>
      </c>
      <c r="C9" s="66">
        <f t="shared" ref="C9:G9" si="0">C10+C11+C12+C15+C16+C19</f>
        <v>0</v>
      </c>
      <c r="D9" s="66">
        <f t="shared" si="0"/>
        <v>38884304.234999999</v>
      </c>
      <c r="E9" s="66">
        <f t="shared" si="0"/>
        <v>8706146.7200000007</v>
      </c>
      <c r="F9" s="66">
        <f t="shared" si="0"/>
        <v>8706146.7200000007</v>
      </c>
      <c r="G9" s="66">
        <f t="shared" si="0"/>
        <v>30178157.515000001</v>
      </c>
    </row>
    <row r="10" spans="1:7" x14ac:dyDescent="0.2">
      <c r="A10" s="55" t="s">
        <v>178</v>
      </c>
      <c r="B10" s="67">
        <v>38884304.234999999</v>
      </c>
      <c r="C10" s="67">
        <v>0</v>
      </c>
      <c r="D10" s="66">
        <f>B10+C10</f>
        <v>38884304.234999999</v>
      </c>
      <c r="E10" s="67">
        <v>8706146.7200000007</v>
      </c>
      <c r="F10" s="67">
        <v>8706146.7200000007</v>
      </c>
      <c r="G10" s="67">
        <f>D10-E10</f>
        <v>30178157.515000001</v>
      </c>
    </row>
    <row r="11" spans="1:7" x14ac:dyDescent="0.2">
      <c r="A11" s="55" t="s">
        <v>179</v>
      </c>
      <c r="B11" s="67">
        <v>0</v>
      </c>
      <c r="C11" s="96">
        <v>0</v>
      </c>
      <c r="D11" s="68">
        <v>0</v>
      </c>
      <c r="E11" s="96">
        <v>0</v>
      </c>
      <c r="F11" s="96">
        <v>0</v>
      </c>
      <c r="G11" s="96">
        <v>0</v>
      </c>
    </row>
    <row r="12" spans="1:7" x14ac:dyDescent="0.2">
      <c r="A12" s="55" t="s">
        <v>180</v>
      </c>
      <c r="B12" s="67">
        <v>0</v>
      </c>
      <c r="C12" s="96">
        <v>0</v>
      </c>
      <c r="D12" s="68">
        <v>0</v>
      </c>
      <c r="E12" s="96">
        <v>0</v>
      </c>
      <c r="F12" s="96">
        <v>0</v>
      </c>
      <c r="G12" s="96">
        <v>0</v>
      </c>
    </row>
    <row r="13" spans="1:7" x14ac:dyDescent="0.2">
      <c r="A13" s="55" t="s">
        <v>181</v>
      </c>
      <c r="B13" s="67">
        <v>0</v>
      </c>
      <c r="C13" s="96">
        <v>0</v>
      </c>
      <c r="D13" s="68">
        <v>0</v>
      </c>
      <c r="E13" s="96">
        <v>0</v>
      </c>
      <c r="F13" s="96">
        <v>0</v>
      </c>
      <c r="G13" s="96">
        <v>0</v>
      </c>
    </row>
    <row r="14" spans="1:7" x14ac:dyDescent="0.2">
      <c r="A14" s="55" t="s">
        <v>182</v>
      </c>
      <c r="B14" s="67">
        <v>0</v>
      </c>
      <c r="C14" s="96">
        <v>0</v>
      </c>
      <c r="D14" s="68">
        <v>0</v>
      </c>
      <c r="E14" s="96">
        <v>0</v>
      </c>
      <c r="F14" s="96">
        <v>0</v>
      </c>
      <c r="G14" s="96">
        <v>0</v>
      </c>
    </row>
    <row r="15" spans="1:7" x14ac:dyDescent="0.2">
      <c r="A15" s="55" t="s">
        <v>183</v>
      </c>
      <c r="B15" s="67">
        <v>0</v>
      </c>
      <c r="C15" s="96">
        <v>0</v>
      </c>
      <c r="D15" s="68">
        <v>0</v>
      </c>
      <c r="E15" s="96">
        <v>0</v>
      </c>
      <c r="F15" s="96">
        <v>0</v>
      </c>
      <c r="G15" s="96">
        <v>0</v>
      </c>
    </row>
    <row r="16" spans="1:7" ht="24" x14ac:dyDescent="0.2">
      <c r="A16" s="55" t="s">
        <v>184</v>
      </c>
      <c r="B16" s="67">
        <v>0</v>
      </c>
      <c r="C16" s="96">
        <v>0</v>
      </c>
      <c r="D16" s="68">
        <v>0</v>
      </c>
      <c r="E16" s="96">
        <v>0</v>
      </c>
      <c r="F16" s="96">
        <v>0</v>
      </c>
      <c r="G16" s="96">
        <v>0</v>
      </c>
    </row>
    <row r="17" spans="1:7" x14ac:dyDescent="0.2">
      <c r="A17" s="56" t="s">
        <v>185</v>
      </c>
      <c r="B17" s="67">
        <v>0</v>
      </c>
      <c r="C17" s="96">
        <v>0</v>
      </c>
      <c r="D17" s="68">
        <v>0</v>
      </c>
      <c r="E17" s="96">
        <v>0</v>
      </c>
      <c r="F17" s="96">
        <v>0</v>
      </c>
      <c r="G17" s="96">
        <v>0</v>
      </c>
    </row>
    <row r="18" spans="1:7" x14ac:dyDescent="0.2">
      <c r="A18" s="56" t="s">
        <v>186</v>
      </c>
      <c r="B18" s="67">
        <v>0</v>
      </c>
      <c r="C18" s="96">
        <v>0</v>
      </c>
      <c r="D18" s="68">
        <v>0</v>
      </c>
      <c r="E18" s="96">
        <v>0</v>
      </c>
      <c r="F18" s="96">
        <v>0</v>
      </c>
      <c r="G18" s="96">
        <v>0</v>
      </c>
    </row>
    <row r="19" spans="1:7" x14ac:dyDescent="0.2">
      <c r="A19" s="55" t="s">
        <v>187</v>
      </c>
      <c r="B19" s="67">
        <v>0</v>
      </c>
      <c r="C19" s="96">
        <v>0</v>
      </c>
      <c r="D19" s="68">
        <v>0</v>
      </c>
      <c r="E19" s="96">
        <v>0</v>
      </c>
      <c r="F19" s="96">
        <v>0</v>
      </c>
      <c r="G19" s="96">
        <v>0</v>
      </c>
    </row>
    <row r="20" spans="1:7" x14ac:dyDescent="0.2">
      <c r="A20" s="55"/>
      <c r="B20" s="67"/>
      <c r="C20" s="96"/>
      <c r="D20" s="68"/>
      <c r="E20" s="96"/>
      <c r="F20" s="96"/>
      <c r="G20" s="96"/>
    </row>
    <row r="21" spans="1:7" x14ac:dyDescent="0.2">
      <c r="A21" s="54" t="s">
        <v>188</v>
      </c>
      <c r="B21" s="66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x14ac:dyDescent="0.2">
      <c r="A22" s="55" t="s">
        <v>178</v>
      </c>
      <c r="B22" s="67">
        <v>0</v>
      </c>
      <c r="C22" s="96">
        <v>0</v>
      </c>
      <c r="D22" s="68">
        <v>0</v>
      </c>
      <c r="E22" s="96">
        <v>0</v>
      </c>
      <c r="F22" s="96">
        <v>0</v>
      </c>
      <c r="G22" s="96">
        <v>0</v>
      </c>
    </row>
    <row r="23" spans="1:7" x14ac:dyDescent="0.2">
      <c r="A23" s="55" t="s">
        <v>179</v>
      </c>
      <c r="B23" s="67">
        <v>0</v>
      </c>
      <c r="C23" s="96">
        <v>0</v>
      </c>
      <c r="D23" s="68">
        <v>0</v>
      </c>
      <c r="E23" s="96">
        <v>0</v>
      </c>
      <c r="F23" s="96">
        <v>0</v>
      </c>
      <c r="G23" s="96">
        <v>0</v>
      </c>
    </row>
    <row r="24" spans="1:7" x14ac:dyDescent="0.2">
      <c r="A24" s="55" t="s">
        <v>180</v>
      </c>
      <c r="B24" s="67">
        <v>0</v>
      </c>
      <c r="C24" s="96">
        <v>0</v>
      </c>
      <c r="D24" s="68">
        <v>0</v>
      </c>
      <c r="E24" s="96">
        <v>0</v>
      </c>
      <c r="F24" s="96">
        <v>0</v>
      </c>
      <c r="G24" s="96">
        <v>0</v>
      </c>
    </row>
    <row r="25" spans="1:7" x14ac:dyDescent="0.2">
      <c r="A25" s="55" t="s">
        <v>181</v>
      </c>
      <c r="B25" s="67">
        <v>0</v>
      </c>
      <c r="C25" s="96">
        <v>0</v>
      </c>
      <c r="D25" s="68">
        <v>0</v>
      </c>
      <c r="E25" s="96">
        <v>0</v>
      </c>
      <c r="F25" s="96">
        <v>0</v>
      </c>
      <c r="G25" s="96">
        <v>0</v>
      </c>
    </row>
    <row r="26" spans="1:7" x14ac:dyDescent="0.2">
      <c r="A26" s="55" t="s">
        <v>182</v>
      </c>
      <c r="B26" s="67">
        <v>0</v>
      </c>
      <c r="C26" s="96">
        <v>0</v>
      </c>
      <c r="D26" s="68">
        <v>0</v>
      </c>
      <c r="E26" s="96">
        <v>0</v>
      </c>
      <c r="F26" s="96">
        <v>0</v>
      </c>
      <c r="G26" s="96">
        <v>0</v>
      </c>
    </row>
    <row r="27" spans="1:7" x14ac:dyDescent="0.2">
      <c r="A27" s="55" t="s">
        <v>183</v>
      </c>
      <c r="B27" s="67">
        <v>0</v>
      </c>
      <c r="C27" s="96">
        <v>0</v>
      </c>
      <c r="D27" s="68">
        <v>0</v>
      </c>
      <c r="E27" s="96">
        <v>0</v>
      </c>
      <c r="F27" s="96">
        <v>0</v>
      </c>
      <c r="G27" s="96">
        <v>0</v>
      </c>
    </row>
    <row r="28" spans="1:7" ht="24" x14ac:dyDescent="0.2">
      <c r="A28" s="55" t="s">
        <v>184</v>
      </c>
      <c r="B28" s="67">
        <v>0</v>
      </c>
      <c r="C28" s="96">
        <v>0</v>
      </c>
      <c r="D28" s="68">
        <v>0</v>
      </c>
      <c r="E28" s="96">
        <v>0</v>
      </c>
      <c r="F28" s="96">
        <v>0</v>
      </c>
      <c r="G28" s="96">
        <v>0</v>
      </c>
    </row>
    <row r="29" spans="1:7" x14ac:dyDescent="0.2">
      <c r="A29" s="56" t="s">
        <v>185</v>
      </c>
      <c r="B29" s="67">
        <v>0</v>
      </c>
      <c r="C29" s="96">
        <v>0</v>
      </c>
      <c r="D29" s="68">
        <v>0</v>
      </c>
      <c r="E29" s="96">
        <v>0</v>
      </c>
      <c r="F29" s="96">
        <v>0</v>
      </c>
      <c r="G29" s="96">
        <v>0</v>
      </c>
    </row>
    <row r="30" spans="1:7" x14ac:dyDescent="0.2">
      <c r="A30" s="56" t="s">
        <v>186</v>
      </c>
      <c r="B30" s="67">
        <v>0</v>
      </c>
      <c r="C30" s="96">
        <v>0</v>
      </c>
      <c r="D30" s="68">
        <v>0</v>
      </c>
      <c r="E30" s="96">
        <v>0</v>
      </c>
      <c r="F30" s="96">
        <v>0</v>
      </c>
      <c r="G30" s="96">
        <v>0</v>
      </c>
    </row>
    <row r="31" spans="1:7" x14ac:dyDescent="0.2">
      <c r="A31" s="55" t="s">
        <v>187</v>
      </c>
      <c r="B31" s="67">
        <v>0</v>
      </c>
      <c r="C31" s="96">
        <v>0</v>
      </c>
      <c r="D31" s="68">
        <v>0</v>
      </c>
      <c r="E31" s="96">
        <v>0</v>
      </c>
      <c r="F31" s="96">
        <v>0</v>
      </c>
      <c r="G31" s="96">
        <v>0</v>
      </c>
    </row>
    <row r="32" spans="1:7" x14ac:dyDescent="0.2">
      <c r="A32" s="54" t="s">
        <v>189</v>
      </c>
      <c r="B32" s="66">
        <f>B21+B9</f>
        <v>38884304.234999999</v>
      </c>
      <c r="C32" s="66">
        <f t="shared" ref="C32:G32" si="1">C21+C9</f>
        <v>0</v>
      </c>
      <c r="D32" s="66">
        <f t="shared" si="1"/>
        <v>38884304.234999999</v>
      </c>
      <c r="E32" s="66">
        <f t="shared" si="1"/>
        <v>8706146.7200000007</v>
      </c>
      <c r="F32" s="66">
        <f t="shared" si="1"/>
        <v>8706146.7200000007</v>
      </c>
      <c r="G32" s="66">
        <f t="shared" si="1"/>
        <v>30178157.515000001</v>
      </c>
    </row>
    <row r="33" spans="1:7" ht="12.75" thickBot="1" x14ac:dyDescent="0.25">
      <c r="A33" s="57"/>
      <c r="B33" s="69"/>
      <c r="C33" s="70"/>
      <c r="D33" s="70"/>
      <c r="E33" s="70"/>
      <c r="F33" s="70"/>
      <c r="G33" s="70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2021-04-26T22:55:20Z</cp:lastPrinted>
  <dcterms:created xsi:type="dcterms:W3CDTF">2017-01-24T00:42:56Z</dcterms:created>
  <dcterms:modified xsi:type="dcterms:W3CDTF">2021-04-30T19:17:48Z</dcterms:modified>
</cp:coreProperties>
</file>