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PDA_ESPECIFICA" sheetId="29" r:id="rId2"/>
    <sheet name="Hoja1" sheetId="37" r:id="rId3"/>
  </sheets>
  <definedNames>
    <definedName name="_xlnm.Print_Area" localSheetId="1">PDA_ESPECIFICA!$A$1:$K$136</definedName>
    <definedName name="_xlnm.Print_Titles" localSheetId="1">PDA_ESPECIFICA!$1:$8</definedName>
  </definedNames>
  <calcPr calcId="145621"/>
</workbook>
</file>

<file path=xl/calcChain.xml><?xml version="1.0" encoding="utf-8"?>
<calcChain xmlns="http://schemas.openxmlformats.org/spreadsheetml/2006/main">
  <c r="G105" i="29" l="1"/>
  <c r="H105" i="29"/>
  <c r="I105" i="29"/>
  <c r="I79" i="29" s="1"/>
  <c r="I10" i="29" s="1"/>
  <c r="J105" i="29"/>
  <c r="K105" i="29"/>
  <c r="F105" i="29"/>
  <c r="F79" i="29" s="1"/>
  <c r="F10" i="29" s="1"/>
  <c r="G10" i="29"/>
  <c r="J10" i="29"/>
  <c r="K10" i="29"/>
  <c r="G80" i="29"/>
  <c r="G79" i="29" s="1"/>
  <c r="H80" i="29"/>
  <c r="H79" i="29" s="1"/>
  <c r="H10" i="29" s="1"/>
  <c r="I80" i="29"/>
  <c r="J80" i="29"/>
  <c r="J79" i="29" s="1"/>
  <c r="K80" i="29"/>
  <c r="K79" i="29" s="1"/>
  <c r="F80" i="29"/>
  <c r="G87" i="29"/>
  <c r="H87" i="29"/>
  <c r="I87" i="29"/>
  <c r="J87" i="29"/>
  <c r="K87" i="29"/>
  <c r="F87" i="29"/>
  <c r="G92" i="29"/>
  <c r="H92" i="29"/>
  <c r="I92" i="29"/>
  <c r="J92" i="29"/>
  <c r="K92" i="29"/>
  <c r="F92" i="29"/>
  <c r="G100" i="29"/>
  <c r="H100" i="29"/>
  <c r="I100" i="29"/>
  <c r="J100" i="29"/>
  <c r="K100" i="29"/>
  <c r="F100" i="29"/>
  <c r="G110" i="29"/>
  <c r="H110" i="29"/>
  <c r="I110" i="29"/>
  <c r="J110" i="29"/>
  <c r="K110" i="29"/>
  <c r="F110" i="29"/>
  <c r="F27" i="29" l="1"/>
  <c r="J122" i="29" l="1"/>
  <c r="J121" i="29" s="1"/>
  <c r="I122" i="29"/>
  <c r="I121" i="29" s="1"/>
  <c r="J118" i="29"/>
  <c r="I118" i="29"/>
  <c r="J115" i="29"/>
  <c r="I115" i="29"/>
  <c r="J113" i="29"/>
  <c r="I113" i="29"/>
  <c r="J111" i="29"/>
  <c r="I111" i="29"/>
  <c r="J108" i="29"/>
  <c r="I108" i="29"/>
  <c r="J106" i="29"/>
  <c r="I106" i="29"/>
  <c r="J103" i="29"/>
  <c r="I103" i="29"/>
  <c r="J101" i="29"/>
  <c r="I101" i="29"/>
  <c r="J98" i="29"/>
  <c r="I98" i="29"/>
  <c r="J95" i="29"/>
  <c r="I95" i="29"/>
  <c r="J93" i="29"/>
  <c r="I93" i="29"/>
  <c r="J90" i="29"/>
  <c r="I90" i="29"/>
  <c r="J88" i="29"/>
  <c r="I88" i="29"/>
  <c r="I85" i="29"/>
  <c r="J85" i="29"/>
  <c r="J83" i="29"/>
  <c r="I83" i="29"/>
  <c r="J81" i="29"/>
  <c r="I81" i="29"/>
  <c r="J76" i="29"/>
  <c r="I76" i="29"/>
  <c r="J74" i="29"/>
  <c r="I74" i="29"/>
  <c r="J72" i="29"/>
  <c r="I72" i="29"/>
  <c r="J69" i="29"/>
  <c r="J68" i="29" s="1"/>
  <c r="I69" i="29"/>
  <c r="I68" i="29" s="1"/>
  <c r="J66" i="29"/>
  <c r="I66" i="29"/>
  <c r="J64" i="29"/>
  <c r="I64" i="29"/>
  <c r="J62" i="29"/>
  <c r="I62" i="29"/>
  <c r="J57" i="29"/>
  <c r="J56" i="29" s="1"/>
  <c r="I57" i="29"/>
  <c r="I56" i="29" s="1"/>
  <c r="J54" i="29"/>
  <c r="I54" i="29"/>
  <c r="J52" i="29"/>
  <c r="I52" i="29"/>
  <c r="J50" i="29"/>
  <c r="I50" i="29"/>
  <c r="J48" i="29"/>
  <c r="I48" i="29"/>
  <c r="J46" i="29"/>
  <c r="I46" i="29"/>
  <c r="J41" i="29"/>
  <c r="J40" i="29" s="1"/>
  <c r="I41" i="29"/>
  <c r="I40" i="29" s="1"/>
  <c r="J38" i="29"/>
  <c r="J37" i="29" s="1"/>
  <c r="I38" i="29"/>
  <c r="I37" i="29" s="1"/>
  <c r="J29" i="29"/>
  <c r="J28" i="29" s="1"/>
  <c r="I29" i="29"/>
  <c r="I28" i="29" s="1"/>
  <c r="J25" i="29"/>
  <c r="J24" i="29" s="1"/>
  <c r="I25" i="29"/>
  <c r="I24" i="29" s="1"/>
  <c r="J22" i="29"/>
  <c r="I22" i="29"/>
  <c r="J19" i="29"/>
  <c r="I19" i="29"/>
  <c r="J17" i="29"/>
  <c r="I17" i="29"/>
  <c r="J45" i="29" l="1"/>
  <c r="J61" i="29"/>
  <c r="J71" i="29"/>
  <c r="I45" i="29"/>
  <c r="I61" i="29"/>
  <c r="I71" i="29"/>
  <c r="I16" i="29"/>
  <c r="J16" i="29"/>
  <c r="J44" i="29" l="1"/>
  <c r="I44" i="29"/>
  <c r="H39" i="29" l="1"/>
  <c r="K39" i="29" s="1"/>
  <c r="F29" i="29" l="1"/>
  <c r="F28" i="29" s="1"/>
  <c r="G38" i="29"/>
  <c r="G37" i="29" s="1"/>
  <c r="H38" i="29"/>
  <c r="H37" i="29" s="1"/>
  <c r="K38" i="29"/>
  <c r="K37" i="29" s="1"/>
  <c r="F38" i="29"/>
  <c r="F37" i="29" s="1"/>
  <c r="F46" i="29" l="1"/>
  <c r="G46" i="29"/>
  <c r="F95" i="29"/>
  <c r="G95" i="29"/>
  <c r="F122" i="29"/>
  <c r="F121" i="29" s="1"/>
  <c r="G122" i="29"/>
  <c r="G121" i="29" s="1"/>
  <c r="F118" i="29"/>
  <c r="G118" i="29"/>
  <c r="F115" i="29"/>
  <c r="G115" i="29"/>
  <c r="F113" i="29"/>
  <c r="G113" i="29"/>
  <c r="F111" i="29"/>
  <c r="G111" i="29"/>
  <c r="F108" i="29"/>
  <c r="G108" i="29"/>
  <c r="F106" i="29"/>
  <c r="G106" i="29"/>
  <c r="F103" i="29"/>
  <c r="G103" i="29"/>
  <c r="F101" i="29"/>
  <c r="G101" i="29"/>
  <c r="F98" i="29"/>
  <c r="G98" i="29"/>
  <c r="F93" i="29"/>
  <c r="G93" i="29"/>
  <c r="F90" i="29"/>
  <c r="G90" i="29"/>
  <c r="F88" i="29"/>
  <c r="G88" i="29"/>
  <c r="F85" i="29"/>
  <c r="G85" i="29"/>
  <c r="F83" i="29"/>
  <c r="G83" i="29"/>
  <c r="F81" i="29"/>
  <c r="G81" i="29"/>
  <c r="F76" i="29"/>
  <c r="G76" i="29"/>
  <c r="F74" i="29"/>
  <c r="G74" i="29"/>
  <c r="F72" i="29"/>
  <c r="G72" i="29"/>
  <c r="F69" i="29"/>
  <c r="F68" i="29" s="1"/>
  <c r="G69" i="29"/>
  <c r="G68" i="29" s="1"/>
  <c r="F66" i="29"/>
  <c r="G66" i="29"/>
  <c r="F64" i="29"/>
  <c r="G64" i="29"/>
  <c r="F62" i="29"/>
  <c r="G62" i="29"/>
  <c r="F57" i="29"/>
  <c r="F56" i="29" s="1"/>
  <c r="G57" i="29"/>
  <c r="G56" i="29" s="1"/>
  <c r="F54" i="29"/>
  <c r="G54" i="29"/>
  <c r="F52" i="29"/>
  <c r="G52" i="29"/>
  <c r="F50" i="29"/>
  <c r="G50" i="29"/>
  <c r="F48" i="29"/>
  <c r="G48" i="29"/>
  <c r="F41" i="29"/>
  <c r="F40" i="29" s="1"/>
  <c r="G41" i="29"/>
  <c r="G40" i="29" s="1"/>
  <c r="G29" i="29"/>
  <c r="G28" i="29" s="1"/>
  <c r="F25" i="29"/>
  <c r="F24" i="29" s="1"/>
  <c r="G25" i="29"/>
  <c r="G24" i="29" s="1"/>
  <c r="F22" i="29"/>
  <c r="G22" i="29"/>
  <c r="F19" i="29"/>
  <c r="G19" i="29"/>
  <c r="F17" i="29"/>
  <c r="G17" i="29"/>
  <c r="G61" i="29" l="1"/>
  <c r="G71" i="29"/>
  <c r="F71" i="29"/>
  <c r="F45" i="29"/>
  <c r="G45" i="29"/>
  <c r="F61" i="29"/>
  <c r="G16" i="29"/>
  <c r="F16" i="29"/>
  <c r="G44" i="29" l="1"/>
  <c r="F44" i="29"/>
  <c r="J14" i="29" l="1"/>
  <c r="J13" i="29" s="1"/>
  <c r="J12" i="29" s="1"/>
  <c r="H124" i="29" l="1"/>
  <c r="K124" i="29" s="1"/>
  <c r="H123" i="29"/>
  <c r="H120" i="29"/>
  <c r="K120" i="29" s="1"/>
  <c r="H119" i="29"/>
  <c r="H117" i="29"/>
  <c r="K117" i="29" s="1"/>
  <c r="H116" i="29"/>
  <c r="H114" i="29"/>
  <c r="H112" i="29"/>
  <c r="H109" i="29"/>
  <c r="K109" i="29" s="1"/>
  <c r="H107" i="29"/>
  <c r="H104" i="29"/>
  <c r="H102" i="29"/>
  <c r="H99" i="29"/>
  <c r="H97" i="29"/>
  <c r="K97" i="29" s="1"/>
  <c r="H96" i="29"/>
  <c r="H94" i="29"/>
  <c r="H91" i="29"/>
  <c r="H90" i="29" s="1"/>
  <c r="H89" i="29"/>
  <c r="H86" i="29"/>
  <c r="H84" i="29"/>
  <c r="H82" i="29"/>
  <c r="H77" i="29"/>
  <c r="H75" i="29"/>
  <c r="H73" i="29"/>
  <c r="H70" i="29"/>
  <c r="H67" i="29"/>
  <c r="H66" i="29" s="1"/>
  <c r="H65" i="29"/>
  <c r="H63" i="29"/>
  <c r="H62" i="29" s="1"/>
  <c r="H60" i="29"/>
  <c r="K60" i="29" s="1"/>
  <c r="H59" i="29"/>
  <c r="K59" i="29" s="1"/>
  <c r="H58" i="29"/>
  <c r="H55" i="29"/>
  <c r="H53" i="29"/>
  <c r="H52" i="29" s="1"/>
  <c r="H51" i="29"/>
  <c r="H49" i="29"/>
  <c r="H48" i="29" s="1"/>
  <c r="H47" i="29"/>
  <c r="H42" i="29"/>
  <c r="H41" i="29" s="1"/>
  <c r="H40" i="29" s="1"/>
  <c r="H36" i="29"/>
  <c r="K36" i="29" s="1"/>
  <c r="H35" i="29"/>
  <c r="K35" i="29" s="1"/>
  <c r="H34" i="29"/>
  <c r="K34" i="29" s="1"/>
  <c r="H33" i="29"/>
  <c r="K33" i="29" s="1"/>
  <c r="H32" i="29"/>
  <c r="K32" i="29" s="1"/>
  <c r="H31" i="29"/>
  <c r="K31" i="29" s="1"/>
  <c r="H30" i="29"/>
  <c r="H27" i="29"/>
  <c r="H26" i="29"/>
  <c r="H23" i="29"/>
  <c r="H21" i="29"/>
  <c r="K21" i="29" s="1"/>
  <c r="H20" i="29"/>
  <c r="H18" i="29"/>
  <c r="H15" i="29"/>
  <c r="K15" i="29" s="1"/>
  <c r="K14" i="29" s="1"/>
  <c r="K13" i="29" s="1"/>
  <c r="I14" i="29"/>
  <c r="I13" i="29" s="1"/>
  <c r="I12" i="29" s="1"/>
  <c r="G14" i="29"/>
  <c r="G13" i="29" s="1"/>
  <c r="G12" i="29" s="1"/>
  <c r="F14" i="29"/>
  <c r="F13" i="29" s="1"/>
  <c r="F12" i="29" s="1"/>
  <c r="H19" i="29" l="1"/>
  <c r="K84" i="29"/>
  <c r="K83" i="29" s="1"/>
  <c r="H83" i="29"/>
  <c r="H25" i="29"/>
  <c r="H24" i="29" s="1"/>
  <c r="K30" i="29"/>
  <c r="K29" i="29" s="1"/>
  <c r="K28" i="29" s="1"/>
  <c r="H29" i="29"/>
  <c r="H28" i="29" s="1"/>
  <c r="K47" i="29"/>
  <c r="K46" i="29" s="1"/>
  <c r="H46" i="29"/>
  <c r="K58" i="29"/>
  <c r="K57" i="29" s="1"/>
  <c r="K56" i="29" s="1"/>
  <c r="H57" i="29"/>
  <c r="H56" i="29" s="1"/>
  <c r="K65" i="29"/>
  <c r="K64" i="29" s="1"/>
  <c r="H64" i="29"/>
  <c r="H61" i="29" s="1"/>
  <c r="K73" i="29"/>
  <c r="K72" i="29" s="1"/>
  <c r="H72" i="29"/>
  <c r="K82" i="29"/>
  <c r="K81" i="29" s="1"/>
  <c r="H81" i="29"/>
  <c r="K114" i="29"/>
  <c r="K113" i="29" s="1"/>
  <c r="H113" i="29"/>
  <c r="K123" i="29"/>
  <c r="K122" i="29" s="1"/>
  <c r="K121" i="29" s="1"/>
  <c r="H122" i="29"/>
  <c r="H121" i="29" s="1"/>
  <c r="K23" i="29"/>
  <c r="K22" i="29" s="1"/>
  <c r="H22" i="29"/>
  <c r="K99" i="29"/>
  <c r="K98" i="29" s="1"/>
  <c r="H98" i="29"/>
  <c r="K116" i="29"/>
  <c r="K115" i="29" s="1"/>
  <c r="H115" i="29"/>
  <c r="K119" i="29"/>
  <c r="K118" i="29" s="1"/>
  <c r="H118" i="29"/>
  <c r="K18" i="29"/>
  <c r="K17" i="29" s="1"/>
  <c r="H17" i="29"/>
  <c r="K55" i="29"/>
  <c r="K54" i="29" s="1"/>
  <c r="H54" i="29"/>
  <c r="K75" i="29"/>
  <c r="K74" i="29" s="1"/>
  <c r="H74" i="29"/>
  <c r="K104" i="29"/>
  <c r="H103" i="29"/>
  <c r="K107" i="29"/>
  <c r="K106" i="29" s="1"/>
  <c r="H106" i="29"/>
  <c r="K108" i="29"/>
  <c r="H108" i="29"/>
  <c r="K77" i="29"/>
  <c r="H76" i="29"/>
  <c r="K94" i="29"/>
  <c r="K93" i="29" s="1"/>
  <c r="H93" i="29"/>
  <c r="K51" i="29"/>
  <c r="K50" i="29" s="1"/>
  <c r="H50" i="29"/>
  <c r="K70" i="29"/>
  <c r="H69" i="29"/>
  <c r="H68" i="29" s="1"/>
  <c r="K86" i="29"/>
  <c r="K85" i="29" s="1"/>
  <c r="H85" i="29"/>
  <c r="K89" i="29"/>
  <c r="K88" i="29" s="1"/>
  <c r="H88" i="29"/>
  <c r="K96" i="29"/>
  <c r="K95" i="29" s="1"/>
  <c r="H95" i="29"/>
  <c r="K102" i="29"/>
  <c r="K101" i="29" s="1"/>
  <c r="H101" i="29"/>
  <c r="K112" i="29"/>
  <c r="K111" i="29" s="1"/>
  <c r="H111" i="29"/>
  <c r="H14" i="29"/>
  <c r="H13" i="29" s="1"/>
  <c r="K53" i="29"/>
  <c r="K52" i="29" s="1"/>
  <c r="K26" i="29"/>
  <c r="K67" i="29"/>
  <c r="K66" i="29" s="1"/>
  <c r="K27" i="29"/>
  <c r="K42" i="29"/>
  <c r="K41" i="29" s="1"/>
  <c r="K40" i="29" s="1"/>
  <c r="K49" i="29"/>
  <c r="K48" i="29" s="1"/>
  <c r="K63" i="29"/>
  <c r="K62" i="29" s="1"/>
  <c r="K20" i="29"/>
  <c r="K19" i="29" s="1"/>
  <c r="K91" i="29"/>
  <c r="K90" i="29" s="1"/>
  <c r="K61" i="29" l="1"/>
  <c r="K45" i="29"/>
  <c r="H71" i="29"/>
  <c r="H45" i="29"/>
  <c r="H16" i="29"/>
  <c r="H12" i="29" s="1"/>
  <c r="K16" i="29"/>
  <c r="K103" i="29"/>
  <c r="K76" i="29"/>
  <c r="K71" i="29" s="1"/>
  <c r="K69" i="29"/>
  <c r="K68" i="29" s="1"/>
  <c r="K25" i="29"/>
  <c r="K24" i="29" s="1"/>
  <c r="K44" i="29" l="1"/>
  <c r="H44" i="29"/>
  <c r="K12" i="2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<sst xmlns="http://schemas.openxmlformats.org/spreadsheetml/2006/main" count="371" uniqueCount="190">
  <si>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</si>
  <si>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</si>
  <si>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</si>
  <si>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</si>
  <si>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</si>
  <si>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</si>
  <si>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</si>
  <si>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</si>
  <si>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</si>
  <si>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</si>
  <si>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</si>
  <si>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</si>
  <si>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</si>
  <si>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</si>
  <si>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</si>
  <si>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</si>
  <si>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</si>
  <si>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</si>
  <si>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</si>
  <si>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</si>
  <si>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</si>
  <si>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</si>
  <si>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</si>
  <si>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</si>
  <si>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</si>
  <si>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</si>
  <si>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</si>
  <si>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</si>
  <si>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</si>
  <si>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</si>
  <si>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</si>
  <si>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</si>
  <si>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</si>
  <si>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</si>
  <si>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</si>
  <si>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</si>
  <si>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</si>
  <si>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</si>
  <si>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</si>
  <si>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</si>
  <si>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</si>
  <si>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</si>
  <si>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</si>
  <si>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</si>
  <si>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</si>
  <si>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</si>
  <si>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</si>
  <si>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</si>
  <si>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</si>
  <si>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</si>
  <si>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</si>
  <si>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</si>
  <si>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</si>
  <si>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</si>
  <si>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</si>
  <si>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</si>
  <si>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</si>
  <si>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</si>
  <si>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</si>
  <si>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</si>
  <si>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</si>
  <si>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</si>
  <si>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</si>
  <si>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</si>
  <si>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</si>
  <si>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</si>
  <si>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</si>
  <si>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</si>
  <si>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</si>
  <si>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</si>
  <si>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</si>
  <si>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</si>
  <si>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</si>
  <si>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</si>
  <si>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</si>
  <si>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</si>
  <si>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</si>
  <si>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</si>
  <si>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</si>
  <si>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</si>
  <si>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</si>
  <si>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</si>
  <si>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</si>
  <si>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</si>
  <si>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</si>
  <si>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</si>
  <si>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</si>
  <si>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</si>
  <si>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</si>
  <si>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</si>
  <si>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</si>
  <si>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</si>
  <si>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</si>
  <si>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</si>
  <si>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</si>
  <si>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</si>
  <si>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Clasificación por Objeto del Gasto (Partida Específica)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</si>
  <si>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</si>
  <si>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</si>
  <si>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</si>
  <si>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</si>
  <si>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</si>
  <si>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</si>
  <si>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</si>
  <si>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</si>
  <si>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</si>
  <si>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</si>
  <si>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Servicios de capacitación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</si>
  <si>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</si>
  <si>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</si>
  <si>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</si>
  <si>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</si>
  <si>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</si>
  <si>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</si>
  <si>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</si>
  <si>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</si>
  <si>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</si>
  <si>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Primas por años de servicios efectivos prestados</t>
  </si>
  <si>
    <t>Primas por años de servicio efectivos prestados</t>
  </si>
  <si>
    <t>Incentivo a la eficiencia</t>
  </si>
  <si>
    <t>Bono por buena disposición</t>
  </si>
  <si>
    <t>Fomento educativo</t>
  </si>
  <si>
    <t>Otras prestaciones contractuales</t>
  </si>
  <si>
    <t>Materiales de administración, emisión de documentos y artículos oficiales</t>
  </si>
  <si>
    <t>Materiales, útiles y equipos menores de oficina</t>
  </si>
  <si>
    <t>Materiales y útiles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</si>
  <si>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</si>
  <si>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</si>
  <si>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</si>
  <si>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</si>
  <si>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</si>
  <si>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</si>
  <si>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</si>
  <si>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</si>
  <si>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</si>
  <si>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</si>
  <si>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</si>
  <si>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Vidrio y productos de vidrio</t>
  </si>
  <si>
    <t>Material eléctrico</t>
  </si>
  <si>
    <t>Otros materiales y artículos de construcción y reparación</t>
  </si>
  <si>
    <t>Combustibles, lubricantes y aditivos</t>
  </si>
  <si>
    <t>Combustibles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</si>
  <si>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</si>
  <si>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</si>
  <si>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</si>
  <si>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</si>
  <si>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Servicios básicos</t>
  </si>
  <si>
    <t>Energía eléctrica</t>
  </si>
  <si>
    <t>Servicio de energía eléctrica</t>
  </si>
  <si>
    <t>Telefonía tradicional</t>
  </si>
  <si>
    <t>Servicio telefónico tradicional</t>
  </si>
  <si>
    <t>Telefonía celular</t>
  </si>
  <si>
    <t>Servicios de telefonía celular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</si>
  <si>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</si>
  <si>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</si>
  <si>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</si>
  <si>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</si>
  <si>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</si>
  <si>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Servicios de apoyo administrativo, traducción, fotocopiado e impresión</t>
  </si>
  <si>
    <t>Servicio de apoyo administrativo y fotocopiado</t>
  </si>
  <si>
    <t>Servicios de impresión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</si>
  <si>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</si>
  <si>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</si>
  <si>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</si>
  <si>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</si>
  <si>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</si>
  <si>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</si>
  <si>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</si>
  <si>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Instalación, reparación y mantenimiento de mobiliario y equipo de administración, educacional y recreativo</t>
  </si>
  <si>
    <t>Instalación, reparación y mantenimiento de mobiliario y equipo de administración</t>
  </si>
  <si>
    <t>Servicios de limpieza y manejo de desechos</t>
  </si>
  <si>
    <t>Servicio de lavandería</t>
  </si>
  <si>
    <t>Servicios de traslado y viáticos</t>
  </si>
  <si>
    <t>Pasajes aéreos</t>
  </si>
  <si>
    <t>Pasajes terrestres</t>
  </si>
  <si>
    <t>Viáticos en el país</t>
  </si>
  <si>
    <t>Hospedaje en el país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</si>
  <si>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</si>
  <si>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</si>
  <si>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</si>
  <si>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</si>
  <si>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</si>
  <si>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</si>
  <si>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Previsiones de carácter laboral, económica y de seguridad social</t>
  </si>
  <si>
    <t>Reserva para incremento en percepciones</t>
  </si>
  <si>
    <t>Genérica</t>
  </si>
  <si>
    <t>Descripción</t>
  </si>
  <si>
    <t>Gratificación de fin de año</t>
  </si>
  <si>
    <t>Previsión social múltiple</t>
  </si>
  <si>
    <t>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</si>
</sst>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>
      <alignment vertical="top"/>
    </xf>
    <xf numFmtId="0" fontId="20" fillId="0" borderId="0">
      <alignment vertical="top"/>
    </xf>
  </cellStyleXfs>
  <cellXfs count="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6" xfId="0" applyFill="1" applyBorder="1"/>
    <xf numFmtId="0" fontId="0" fillId="0" borderId="7" xfId="0" applyFill="1" applyBorder="1"/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vertical="top"/>
      <protection locked="0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0" borderId="0" xfId="0" applyBorder="1" applyAlignment="1"/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0" fontId="15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>
      <alignment horizontal="center" vertical="center"/>
    </xf>
    <xf numFmtId="167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 applyProtection="1">
      <alignment horizontal="right" vertical="top"/>
      <protection locked="0"/>
    </xf>
    <xf numFmtId="0" fontId="12" fillId="9" borderId="10" xfId="0" applyFont="1" applyFill="1" applyBorder="1" applyAlignment="1">
      <alignment horizontal="left"/>
    </xf>
    <xf numFmtId="0" fontId="12" fillId="9" borderId="15" xfId="0" applyFont="1" applyFill="1" applyBorder="1" applyAlignment="1"/>
    <xf numFmtId="0" fontId="12" fillId="9" borderId="16" xfId="0" applyFont="1" applyFill="1" applyBorder="1" applyAlignment="1"/>
    <xf numFmtId="0" fontId="12" fillId="9" borderId="17" xfId="0" applyFont="1" applyFill="1" applyBorder="1" applyAlignment="1">
      <alignment vertical="top"/>
    </xf>
    <xf numFmtId="0" fontId="0" fillId="0" borderId="0" xfId="0" applyFont="1" applyFill="1" applyAlignment="1"/>
    <xf numFmtId="0" fontId="12" fillId="7" borderId="9" xfId="0" applyFont="1" applyFill="1" applyBorder="1" applyAlignment="1">
      <alignment horizontal="center"/>
    </xf>
    <xf numFmtId="0" fontId="12" fillId="7" borderId="15" xfId="0" applyFont="1" applyFill="1" applyBorder="1" applyAlignment="1"/>
    <xf numFmtId="0" fontId="12" fillId="7" borderId="16" xfId="0" applyFont="1" applyFill="1" applyBorder="1" applyAlignment="1"/>
    <xf numFmtId="0" fontId="12" fillId="7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/>
    <xf numFmtId="0" fontId="0" fillId="0" borderId="20" xfId="0" applyFont="1" applyFill="1" applyBorder="1" applyAlignment="1"/>
    <xf numFmtId="168" fontId="0" fillId="0" borderId="20" xfId="0" applyNumberFormat="1" applyFont="1" applyFill="1" applyBorder="1" applyAlignment="1" applyProtection="1">
      <alignment horizontal="center" vertical="top"/>
      <protection locked="0"/>
    </xf>
    <xf numFmtId="168" fontId="0" fillId="0" borderId="20" xfId="0" applyNumberFormat="1" applyFont="1" applyFill="1" applyBorder="1" applyAlignment="1" applyProtection="1">
      <alignment horizontal="left" vertical="top"/>
      <protection locked="0"/>
    </xf>
    <xf numFmtId="40" fontId="0" fillId="0" borderId="21" xfId="0" applyNumberFormat="1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>
      <alignment horizontal="center"/>
    </xf>
    <xf numFmtId="0" fontId="12" fillId="0" borderId="15" xfId="0" applyFont="1" applyFill="1" applyBorder="1" applyAlignment="1"/>
    <xf numFmtId="0" fontId="12" fillId="0" borderId="16" xfId="0" applyFont="1" applyFill="1" applyBorder="1" applyAlignment="1"/>
    <xf numFmtId="0" fontId="12" fillId="0" borderId="17" xfId="0" applyFont="1" applyFill="1" applyBorder="1" applyAlignment="1">
      <alignment vertical="top"/>
    </xf>
    <xf numFmtId="0" fontId="0" fillId="7" borderId="10" xfId="0" applyFont="1" applyFill="1" applyBorder="1" applyAlignment="1">
      <alignment horizontal="left"/>
    </xf>
    <xf numFmtId="0" fontId="0" fillId="7" borderId="15" xfId="0" applyFont="1" applyFill="1" applyBorder="1" applyAlignment="1"/>
    <xf numFmtId="0" fontId="0" fillId="7" borderId="17" xfId="0" applyFont="1" applyFill="1" applyBorder="1" applyAlignment="1">
      <alignment vertical="top"/>
    </xf>
    <xf numFmtId="168" fontId="0" fillId="0" borderId="15" xfId="0" applyNumberFormat="1" applyFont="1" applyBorder="1" applyAlignment="1" applyProtection="1">
      <alignment horizontal="left" vertical="top" wrapText="1"/>
      <protection locked="0"/>
    </xf>
    <xf numFmtId="40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168" fontId="0" fillId="0" borderId="2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12" fillId="7" borderId="11" xfId="0" applyNumberFormat="1" applyFont="1" applyFill="1" applyBorder="1" applyAlignment="1" applyProtection="1">
      <alignment vertical="top"/>
    </xf>
    <xf numFmtId="40" fontId="12" fillId="0" borderId="11" xfId="0" applyNumberFormat="1" applyFont="1" applyFill="1" applyBorder="1" applyAlignment="1" applyProtection="1">
      <alignment vertical="top"/>
    </xf>
    <xf numFmtId="40" fontId="12" fillId="9" borderId="11" xfId="0" applyNumberFormat="1" applyFont="1" applyFill="1" applyBorder="1" applyAlignment="1" applyProtection="1">
      <alignment vertical="top"/>
    </xf>
    <xf numFmtId="40" fontId="0" fillId="7" borderId="11" xfId="0" applyNumberFormat="1" applyFont="1" applyFill="1" applyBorder="1" applyAlignment="1" applyProtection="1">
      <alignment vertical="top"/>
    </xf>
    <xf numFmtId="40" fontId="0" fillId="0" borderId="11" xfId="0" applyNumberFormat="1" applyFont="1" applyFill="1" applyBorder="1" applyAlignment="1" applyProtection="1">
      <alignment vertical="top"/>
    </xf>
    <xf numFmtId="40" fontId="0" fillId="0" borderId="14" xfId="0" applyNumberFormat="1" applyFont="1" applyBorder="1" applyAlignment="1" applyProtection="1">
      <alignment vertical="top"/>
    </xf>
    <xf numFmtId="40" fontId="21" fillId="0" borderId="0" xfId="0" applyNumberFormat="1" applyFont="1" applyBorder="1" applyAlignment="1">
      <alignment vertical="top" wrapText="1" readingOrder="1"/>
    </xf>
    <xf numFmtId="167" fontId="0" fillId="0" borderId="0" xfId="0" applyNumberFormat="1" applyBorder="1" applyAlignment="1">
      <alignment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167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129</xdr:row>
      <xdr:rowOff>0</xdr:rowOff>
    </xdr:from>
    <xdr:to>
      <xdr:col>10</xdr:col>
      <xdr:colOff>781050</xdr:colOff>
      <xdr:row>133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128</xdr:row>
      <xdr:rowOff>180975</xdr:rowOff>
    </xdr:from>
    <xdr:to>
      <xdr:col>6</xdr:col>
      <xdr:colOff>447676</xdr:colOff>
      <xdr:row>135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128</xdr:row>
      <xdr:rowOff>171450</xdr:rowOff>
    </xdr:from>
    <xdr:to>
      <xdr:col>4</xdr:col>
      <xdr:colOff>114300</xdr:colOff>
      <xdr:row>134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4" t="s">
        <v>0</v>
      </c>
      <c r="B2" s="84"/>
      <c r="C2" s="84"/>
      <c r="D2" s="84"/>
      <c r="E2" s="13" t="e">
        <f>#REF!</f>
        <v>#REF!</v>
      </c>
    </row>
    <row r="3" spans="1:5" x14ac:dyDescent="0.25">
      <c r="A3" s="84" t="s">
        <v>2</v>
      </c>
      <c r="B3" s="84"/>
      <c r="C3" s="84"/>
      <c r="D3" s="84"/>
      <c r="E3" s="13" t="e">
        <f>#REF!</f>
        <v>#REF!</v>
      </c>
    </row>
    <row r="4" spans="1:5" x14ac:dyDescent="0.25">
      <c r="A4" s="84" t="s">
        <v>1</v>
      </c>
      <c r="B4" s="84"/>
      <c r="C4" s="84"/>
      <c r="D4" s="84"/>
      <c r="E4" s="14"/>
    </row>
    <row r="5" spans="1:5" x14ac:dyDescent="0.25">
      <c r="A5" s="84" t="s">
        <v>70</v>
      </c>
      <c r="B5" s="84"/>
      <c r="C5" s="84"/>
      <c r="D5" s="84"/>
      <c r="E5" t="s">
        <v>68</v>
      </c>
    </row>
    <row r="6" spans="1:5" x14ac:dyDescent="0.25">
      <c r="A6" s="6"/>
      <c r="B6" s="6"/>
      <c r="C6" s="79" t="s">
        <v>3</v>
      </c>
      <c r="D6" s="79"/>
      <c r="E6" s="1">
        <v>2013</v>
      </c>
    </row>
    <row r="7" spans="1:5" x14ac:dyDescent="0.25">
      <c r="A7" s="75" t="s">
        <v>66</v>
      </c>
      <c r="B7" s="76" t="s">
        <v>6</v>
      </c>
      <c r="C7" s="77" t="s">
        <v>8</v>
      </c>
      <c r="D7" s="77"/>
      <c r="E7" s="8" t="e">
        <f>#REF!</f>
        <v>#REF!</v>
      </c>
    </row>
    <row r="8" spans="1:5" x14ac:dyDescent="0.25">
      <c r="A8" s="75"/>
      <c r="B8" s="76"/>
      <c r="C8" s="77" t="s">
        <v>10</v>
      </c>
      <c r="D8" s="77"/>
      <c r="E8" s="8" t="e">
        <f>#REF!</f>
        <v>#REF!</v>
      </c>
    </row>
    <row r="9" spans="1:5" x14ac:dyDescent="0.25">
      <c r="A9" s="75"/>
      <c r="B9" s="76"/>
      <c r="C9" s="77" t="s">
        <v>12</v>
      </c>
      <c r="D9" s="77"/>
      <c r="E9" s="8" t="e">
        <f>#REF!</f>
        <v>#REF!</v>
      </c>
    </row>
    <row r="10" spans="1:5" x14ac:dyDescent="0.25">
      <c r="A10" s="75"/>
      <c r="B10" s="76"/>
      <c r="C10" s="77" t="s">
        <v>14</v>
      </c>
      <c r="D10" s="77"/>
      <c r="E10" s="8" t="e">
        <f>#REF!</f>
        <v>#REF!</v>
      </c>
    </row>
    <row r="11" spans="1:5" x14ac:dyDescent="0.25">
      <c r="A11" s="75"/>
      <c r="B11" s="76"/>
      <c r="C11" s="77" t="s">
        <v>16</v>
      </c>
      <c r="D11" s="77"/>
      <c r="E11" s="8" t="e">
        <f>#REF!</f>
        <v>#REF!</v>
      </c>
    </row>
    <row r="12" spans="1:5" x14ac:dyDescent="0.25">
      <c r="A12" s="75"/>
      <c r="B12" s="76"/>
      <c r="C12" s="77" t="s">
        <v>18</v>
      </c>
      <c r="D12" s="77"/>
      <c r="E12" s="8" t="e">
        <f>#REF!</f>
        <v>#REF!</v>
      </c>
    </row>
    <row r="13" spans="1:5" x14ac:dyDescent="0.25">
      <c r="A13" s="75"/>
      <c r="B13" s="76"/>
      <c r="C13" s="77" t="s">
        <v>20</v>
      </c>
      <c r="D13" s="77"/>
      <c r="E13" s="8" t="e">
        <f>#REF!</f>
        <v>#REF!</v>
      </c>
    </row>
    <row r="14" spans="1:5" ht="15.75" thickBot="1" x14ac:dyDescent="0.3">
      <c r="A14" s="75"/>
      <c r="B14" s="4"/>
      <c r="C14" s="78" t="s">
        <v>23</v>
      </c>
      <c r="D14" s="78"/>
      <c r="E14" s="9" t="e">
        <f>#REF!</f>
        <v>#REF!</v>
      </c>
    </row>
    <row r="15" spans="1:5" x14ac:dyDescent="0.25">
      <c r="A15" s="75"/>
      <c r="B15" s="76" t="s">
        <v>25</v>
      </c>
      <c r="C15" s="77" t="s">
        <v>27</v>
      </c>
      <c r="D15" s="77"/>
      <c r="E15" s="8" t="e">
        <f>#REF!</f>
        <v>#REF!</v>
      </c>
    </row>
    <row r="16" spans="1:5" x14ac:dyDescent="0.25">
      <c r="A16" s="75"/>
      <c r="B16" s="76"/>
      <c r="C16" s="77" t="s">
        <v>29</v>
      </c>
      <c r="D16" s="77"/>
      <c r="E16" s="8" t="e">
        <f>#REF!</f>
        <v>#REF!</v>
      </c>
    </row>
    <row r="17" spans="1:5" x14ac:dyDescent="0.25">
      <c r="A17" s="75"/>
      <c r="B17" s="76"/>
      <c r="C17" s="77" t="s">
        <v>31</v>
      </c>
      <c r="D17" s="77"/>
      <c r="E17" s="8" t="e">
        <f>#REF!</f>
        <v>#REF!</v>
      </c>
    </row>
    <row r="18" spans="1:5" x14ac:dyDescent="0.25">
      <c r="A18" s="75"/>
      <c r="B18" s="76"/>
      <c r="C18" s="77" t="s">
        <v>33</v>
      </c>
      <c r="D18" s="77"/>
      <c r="E18" s="8" t="e">
        <f>#REF!</f>
        <v>#REF!</v>
      </c>
    </row>
    <row r="19" spans="1:5" x14ac:dyDescent="0.25">
      <c r="A19" s="75"/>
      <c r="B19" s="76"/>
      <c r="C19" s="77" t="s">
        <v>35</v>
      </c>
      <c r="D19" s="77"/>
      <c r="E19" s="8" t="e">
        <f>#REF!</f>
        <v>#REF!</v>
      </c>
    </row>
    <row r="20" spans="1:5" x14ac:dyDescent="0.25">
      <c r="A20" s="75"/>
      <c r="B20" s="76"/>
      <c r="C20" s="77" t="s">
        <v>37</v>
      </c>
      <c r="D20" s="77"/>
      <c r="E20" s="8" t="e">
        <f>#REF!</f>
        <v>#REF!</v>
      </c>
    </row>
    <row r="21" spans="1:5" x14ac:dyDescent="0.25">
      <c r="A21" s="75"/>
      <c r="B21" s="76"/>
      <c r="C21" s="77" t="s">
        <v>39</v>
      </c>
      <c r="D21" s="77"/>
      <c r="E21" s="8" t="e">
        <f>#REF!</f>
        <v>#REF!</v>
      </c>
    </row>
    <row r="22" spans="1:5" x14ac:dyDescent="0.25">
      <c r="A22" s="75"/>
      <c r="B22" s="76"/>
      <c r="C22" s="77" t="s">
        <v>40</v>
      </c>
      <c r="D22" s="77"/>
      <c r="E22" s="8" t="e">
        <f>#REF!</f>
        <v>#REF!</v>
      </c>
    </row>
    <row r="23" spans="1:5" x14ac:dyDescent="0.25">
      <c r="A23" s="75"/>
      <c r="B23" s="76"/>
      <c r="C23" s="77" t="s">
        <v>42</v>
      </c>
      <c r="D23" s="77"/>
      <c r="E23" s="8" t="e">
        <f>#REF!</f>
        <v>#REF!</v>
      </c>
    </row>
    <row r="24" spans="1:5" ht="15.75" thickBot="1" x14ac:dyDescent="0.3">
      <c r="A24" s="75"/>
      <c r="B24" s="4"/>
      <c r="C24" s="78" t="s">
        <v>44</v>
      </c>
      <c r="D24" s="78"/>
      <c r="E24" s="9" t="e">
        <f>#REF!</f>
        <v>#REF!</v>
      </c>
    </row>
    <row r="25" spans="1:5" ht="15.75" thickBot="1" x14ac:dyDescent="0.3">
      <c r="A25" s="75"/>
      <c r="B25" s="2"/>
      <c r="C25" s="78" t="s">
        <v>46</v>
      </c>
      <c r="D25" s="78"/>
      <c r="E25" s="9" t="e">
        <f>#REF!</f>
        <v>#REF!</v>
      </c>
    </row>
    <row r="26" spans="1:5" x14ac:dyDescent="0.25">
      <c r="A26" s="75" t="s">
        <v>67</v>
      </c>
      <c r="B26" s="76" t="s">
        <v>7</v>
      </c>
      <c r="C26" s="77" t="s">
        <v>9</v>
      </c>
      <c r="D26" s="77"/>
      <c r="E26" s="8" t="e">
        <f>#REF!</f>
        <v>#REF!</v>
      </c>
    </row>
    <row r="27" spans="1:5" x14ac:dyDescent="0.25">
      <c r="A27" s="75"/>
      <c r="B27" s="76"/>
      <c r="C27" s="77" t="s">
        <v>11</v>
      </c>
      <c r="D27" s="77"/>
      <c r="E27" s="8" t="e">
        <f>#REF!</f>
        <v>#REF!</v>
      </c>
    </row>
    <row r="28" spans="1:5" x14ac:dyDescent="0.25">
      <c r="A28" s="75"/>
      <c r="B28" s="76"/>
      <c r="C28" s="77" t="s">
        <v>13</v>
      </c>
      <c r="D28" s="77"/>
      <c r="E28" s="8" t="e">
        <f>#REF!</f>
        <v>#REF!</v>
      </c>
    </row>
    <row r="29" spans="1:5" x14ac:dyDescent="0.25">
      <c r="A29" s="75"/>
      <c r="B29" s="76"/>
      <c r="C29" s="77" t="s">
        <v>15</v>
      </c>
      <c r="D29" s="77"/>
      <c r="E29" s="8" t="e">
        <f>#REF!</f>
        <v>#REF!</v>
      </c>
    </row>
    <row r="30" spans="1:5" x14ac:dyDescent="0.25">
      <c r="A30" s="75"/>
      <c r="B30" s="76"/>
      <c r="C30" s="77" t="s">
        <v>17</v>
      </c>
      <c r="D30" s="77"/>
      <c r="E30" s="8" t="e">
        <f>#REF!</f>
        <v>#REF!</v>
      </c>
    </row>
    <row r="31" spans="1:5" x14ac:dyDescent="0.25">
      <c r="A31" s="75"/>
      <c r="B31" s="76"/>
      <c r="C31" s="77" t="s">
        <v>19</v>
      </c>
      <c r="D31" s="77"/>
      <c r="E31" s="8" t="e">
        <f>#REF!</f>
        <v>#REF!</v>
      </c>
    </row>
    <row r="32" spans="1:5" x14ac:dyDescent="0.25">
      <c r="A32" s="75"/>
      <c r="B32" s="76"/>
      <c r="C32" s="77" t="s">
        <v>21</v>
      </c>
      <c r="D32" s="77"/>
      <c r="E32" s="8" t="e">
        <f>#REF!</f>
        <v>#REF!</v>
      </c>
    </row>
    <row r="33" spans="1:5" x14ac:dyDescent="0.25">
      <c r="A33" s="75"/>
      <c r="B33" s="76"/>
      <c r="C33" s="77" t="s">
        <v>22</v>
      </c>
      <c r="D33" s="77"/>
      <c r="E33" s="8" t="e">
        <f>#REF!</f>
        <v>#REF!</v>
      </c>
    </row>
    <row r="34" spans="1:5" ht="15.75" thickBot="1" x14ac:dyDescent="0.3">
      <c r="A34" s="75"/>
      <c r="B34" s="4"/>
      <c r="C34" s="78" t="s">
        <v>24</v>
      </c>
      <c r="D34" s="78"/>
      <c r="E34" s="9" t="e">
        <f>#REF!</f>
        <v>#REF!</v>
      </c>
    </row>
    <row r="35" spans="1:5" x14ac:dyDescent="0.25">
      <c r="A35" s="75"/>
      <c r="B35" s="76" t="s">
        <v>26</v>
      </c>
      <c r="C35" s="77" t="s">
        <v>28</v>
      </c>
      <c r="D35" s="77"/>
      <c r="E35" s="8" t="e">
        <f>#REF!</f>
        <v>#REF!</v>
      </c>
    </row>
    <row r="36" spans="1:5" x14ac:dyDescent="0.25">
      <c r="A36" s="75"/>
      <c r="B36" s="76"/>
      <c r="C36" s="77" t="s">
        <v>30</v>
      </c>
      <c r="D36" s="77"/>
      <c r="E36" s="8" t="e">
        <f>#REF!</f>
        <v>#REF!</v>
      </c>
    </row>
    <row r="37" spans="1:5" x14ac:dyDescent="0.25">
      <c r="A37" s="75"/>
      <c r="B37" s="76"/>
      <c r="C37" s="77" t="s">
        <v>32</v>
      </c>
      <c r="D37" s="77"/>
      <c r="E37" s="8" t="e">
        <f>#REF!</f>
        <v>#REF!</v>
      </c>
    </row>
    <row r="38" spans="1:5" x14ac:dyDescent="0.25">
      <c r="A38" s="75"/>
      <c r="B38" s="76"/>
      <c r="C38" s="77" t="s">
        <v>34</v>
      </c>
      <c r="D38" s="77"/>
      <c r="E38" s="8" t="e">
        <f>#REF!</f>
        <v>#REF!</v>
      </c>
    </row>
    <row r="39" spans="1:5" x14ac:dyDescent="0.25">
      <c r="A39" s="75"/>
      <c r="B39" s="76"/>
      <c r="C39" s="77" t="s">
        <v>36</v>
      </c>
      <c r="D39" s="77"/>
      <c r="E39" s="8" t="e">
        <f>#REF!</f>
        <v>#REF!</v>
      </c>
    </row>
    <row r="40" spans="1:5" x14ac:dyDescent="0.25">
      <c r="A40" s="75"/>
      <c r="B40" s="76"/>
      <c r="C40" s="77" t="s">
        <v>38</v>
      </c>
      <c r="D40" s="77"/>
      <c r="E40" s="8" t="e">
        <f>#REF!</f>
        <v>#REF!</v>
      </c>
    </row>
    <row r="41" spans="1:5" ht="15.75" thickBot="1" x14ac:dyDescent="0.3">
      <c r="A41" s="75"/>
      <c r="B41" s="2"/>
      <c r="C41" s="78" t="s">
        <v>41</v>
      </c>
      <c r="D41" s="78"/>
      <c r="E41" s="9" t="e">
        <f>#REF!</f>
        <v>#REF!</v>
      </c>
    </row>
    <row r="42" spans="1:5" ht="15.75" thickBot="1" x14ac:dyDescent="0.3">
      <c r="A42" s="75"/>
      <c r="B42" s="2"/>
      <c r="C42" s="78" t="s">
        <v>43</v>
      </c>
      <c r="D42" s="78"/>
      <c r="E42" s="9" t="e">
        <f>#REF!</f>
        <v>#REF!</v>
      </c>
    </row>
    <row r="43" spans="1:5" x14ac:dyDescent="0.25">
      <c r="A43" s="3"/>
      <c r="B43" s="76" t="s">
        <v>45</v>
      </c>
      <c r="C43" s="80" t="s">
        <v>47</v>
      </c>
      <c r="D43" s="80"/>
      <c r="E43" s="10" t="e">
        <f>#REF!</f>
        <v>#REF!</v>
      </c>
    </row>
    <row r="44" spans="1:5" x14ac:dyDescent="0.25">
      <c r="A44" s="3"/>
      <c r="B44" s="76"/>
      <c r="C44" s="77" t="s">
        <v>48</v>
      </c>
      <c r="D44" s="77"/>
      <c r="E44" s="8" t="e">
        <f>#REF!</f>
        <v>#REF!</v>
      </c>
    </row>
    <row r="45" spans="1:5" x14ac:dyDescent="0.25">
      <c r="A45" s="3"/>
      <c r="B45" s="76"/>
      <c r="C45" s="77" t="s">
        <v>49</v>
      </c>
      <c r="D45" s="77"/>
      <c r="E45" s="8" t="e">
        <f>#REF!</f>
        <v>#REF!</v>
      </c>
    </row>
    <row r="46" spans="1:5" x14ac:dyDescent="0.25">
      <c r="A46" s="3"/>
      <c r="B46" s="76"/>
      <c r="C46" s="77" t="s">
        <v>50</v>
      </c>
      <c r="D46" s="77"/>
      <c r="E46" s="8" t="e">
        <f>#REF!</f>
        <v>#REF!</v>
      </c>
    </row>
    <row r="47" spans="1:5" x14ac:dyDescent="0.25">
      <c r="A47" s="3"/>
      <c r="B47" s="76"/>
      <c r="C47" s="80" t="s">
        <v>51</v>
      </c>
      <c r="D47" s="80"/>
      <c r="E47" s="10" t="e">
        <f>#REF!</f>
        <v>#REF!</v>
      </c>
    </row>
    <row r="48" spans="1:5" x14ac:dyDescent="0.25">
      <c r="A48" s="3"/>
      <c r="B48" s="76"/>
      <c r="C48" s="77" t="s">
        <v>52</v>
      </c>
      <c r="D48" s="77"/>
      <c r="E48" s="8" t="e">
        <f>#REF!</f>
        <v>#REF!</v>
      </c>
    </row>
    <row r="49" spans="1:5" x14ac:dyDescent="0.25">
      <c r="A49" s="3"/>
      <c r="B49" s="76"/>
      <c r="C49" s="77" t="s">
        <v>53</v>
      </c>
      <c r="D49" s="77"/>
      <c r="E49" s="8" t="e">
        <f>#REF!</f>
        <v>#REF!</v>
      </c>
    </row>
    <row r="50" spans="1:5" x14ac:dyDescent="0.25">
      <c r="A50" s="3"/>
      <c r="B50" s="76"/>
      <c r="C50" s="77" t="s">
        <v>54</v>
      </c>
      <c r="D50" s="77"/>
      <c r="E50" s="8" t="e">
        <f>#REF!</f>
        <v>#REF!</v>
      </c>
    </row>
    <row r="51" spans="1:5" x14ac:dyDescent="0.25">
      <c r="A51" s="3"/>
      <c r="B51" s="76"/>
      <c r="C51" s="77" t="s">
        <v>55</v>
      </c>
      <c r="D51" s="77"/>
      <c r="E51" s="8" t="e">
        <f>#REF!</f>
        <v>#REF!</v>
      </c>
    </row>
    <row r="52" spans="1:5" x14ac:dyDescent="0.25">
      <c r="A52" s="3"/>
      <c r="B52" s="76"/>
      <c r="C52" s="77" t="s">
        <v>56</v>
      </c>
      <c r="D52" s="77"/>
      <c r="E52" s="8" t="e">
        <f>#REF!</f>
        <v>#REF!</v>
      </c>
    </row>
    <row r="53" spans="1:5" x14ac:dyDescent="0.25">
      <c r="A53" s="3"/>
      <c r="B53" s="76"/>
      <c r="C53" s="80" t="s">
        <v>57</v>
      </c>
      <c r="D53" s="80"/>
      <c r="E53" s="10" t="e">
        <f>#REF!</f>
        <v>#REF!</v>
      </c>
    </row>
    <row r="54" spans="1:5" x14ac:dyDescent="0.25">
      <c r="A54" s="3"/>
      <c r="B54" s="76"/>
      <c r="C54" s="77" t="s">
        <v>58</v>
      </c>
      <c r="D54" s="77"/>
      <c r="E54" s="8" t="e">
        <f>#REF!</f>
        <v>#REF!</v>
      </c>
    </row>
    <row r="55" spans="1:5" x14ac:dyDescent="0.25">
      <c r="A55" s="3"/>
      <c r="B55" s="76"/>
      <c r="C55" s="77" t="s">
        <v>59</v>
      </c>
      <c r="D55" s="77"/>
      <c r="E55" s="8" t="e">
        <f>#REF!</f>
        <v>#REF!</v>
      </c>
    </row>
    <row r="56" spans="1:5" ht="15.75" thickBot="1" x14ac:dyDescent="0.3">
      <c r="A56" s="3"/>
      <c r="B56" s="76"/>
      <c r="C56" s="78" t="s">
        <v>60</v>
      </c>
      <c r="D56" s="78"/>
      <c r="E56" s="9" t="e">
        <f>#REF!</f>
        <v>#REF!</v>
      </c>
    </row>
    <row r="57" spans="1:5" ht="15.75" thickBot="1" x14ac:dyDescent="0.3">
      <c r="A57" s="3"/>
      <c r="B57" s="2"/>
      <c r="C57" s="78" t="s">
        <v>61</v>
      </c>
      <c r="D57" s="78"/>
      <c r="E57" s="9" t="e">
        <f>#REF!</f>
        <v>#REF!</v>
      </c>
    </row>
    <row r="58" spans="1:5" x14ac:dyDescent="0.25">
      <c r="A58" s="3"/>
      <c r="B58" s="2"/>
      <c r="C58" s="79" t="s">
        <v>3</v>
      </c>
      <c r="D58" s="79"/>
      <c r="E58" s="1">
        <v>2012</v>
      </c>
    </row>
    <row r="59" spans="1:5" x14ac:dyDescent="0.25">
      <c r="A59" s="75" t="s">
        <v>66</v>
      </c>
      <c r="B59" s="76" t="s">
        <v>6</v>
      </c>
      <c r="C59" s="77" t="s">
        <v>8</v>
      </c>
      <c r="D59" s="77"/>
      <c r="E59" s="8" t="e">
        <f>#REF!</f>
        <v>#REF!</v>
      </c>
    </row>
    <row r="60" spans="1:5" x14ac:dyDescent="0.25">
      <c r="A60" s="75"/>
      <c r="B60" s="76"/>
      <c r="C60" s="77" t="s">
        <v>10</v>
      </c>
      <c r="D60" s="77"/>
      <c r="E60" s="8" t="e">
        <f>#REF!</f>
        <v>#REF!</v>
      </c>
    </row>
    <row r="61" spans="1:5" x14ac:dyDescent="0.25">
      <c r="A61" s="75"/>
      <c r="B61" s="76"/>
      <c r="C61" s="77" t="s">
        <v>12</v>
      </c>
      <c r="D61" s="77"/>
      <c r="E61" s="8" t="e">
        <f>#REF!</f>
        <v>#REF!</v>
      </c>
    </row>
    <row r="62" spans="1:5" x14ac:dyDescent="0.25">
      <c r="A62" s="75"/>
      <c r="B62" s="76"/>
      <c r="C62" s="77" t="s">
        <v>14</v>
      </c>
      <c r="D62" s="77"/>
      <c r="E62" s="8" t="e">
        <f>#REF!</f>
        <v>#REF!</v>
      </c>
    </row>
    <row r="63" spans="1:5" x14ac:dyDescent="0.25">
      <c r="A63" s="75"/>
      <c r="B63" s="76"/>
      <c r="C63" s="77" t="s">
        <v>16</v>
      </c>
      <c r="D63" s="77"/>
      <c r="E63" s="8" t="e">
        <f>#REF!</f>
        <v>#REF!</v>
      </c>
    </row>
    <row r="64" spans="1:5" x14ac:dyDescent="0.25">
      <c r="A64" s="75"/>
      <c r="B64" s="76"/>
      <c r="C64" s="77" t="s">
        <v>18</v>
      </c>
      <c r="D64" s="77"/>
      <c r="E64" s="8" t="e">
        <f>#REF!</f>
        <v>#REF!</v>
      </c>
    </row>
    <row r="65" spans="1:5" x14ac:dyDescent="0.25">
      <c r="A65" s="75"/>
      <c r="B65" s="76"/>
      <c r="C65" s="77" t="s">
        <v>20</v>
      </c>
      <c r="D65" s="77"/>
      <c r="E65" s="8" t="e">
        <f>#REF!</f>
        <v>#REF!</v>
      </c>
    </row>
    <row r="66" spans="1:5" ht="15.75" thickBot="1" x14ac:dyDescent="0.3">
      <c r="A66" s="75"/>
      <c r="B66" s="4"/>
      <c r="C66" s="78" t="s">
        <v>23</v>
      </c>
      <c r="D66" s="78"/>
      <c r="E66" s="9" t="e">
        <f>#REF!</f>
        <v>#REF!</v>
      </c>
    </row>
    <row r="67" spans="1:5" x14ac:dyDescent="0.25">
      <c r="A67" s="75"/>
      <c r="B67" s="76" t="s">
        <v>25</v>
      </c>
      <c r="C67" s="77" t="s">
        <v>27</v>
      </c>
      <c r="D67" s="77"/>
      <c r="E67" s="8" t="e">
        <f>#REF!</f>
        <v>#REF!</v>
      </c>
    </row>
    <row r="68" spans="1:5" x14ac:dyDescent="0.25">
      <c r="A68" s="75"/>
      <c r="B68" s="76"/>
      <c r="C68" s="77" t="s">
        <v>29</v>
      </c>
      <c r="D68" s="77"/>
      <c r="E68" s="8" t="e">
        <f>#REF!</f>
        <v>#REF!</v>
      </c>
    </row>
    <row r="69" spans="1:5" x14ac:dyDescent="0.25">
      <c r="A69" s="75"/>
      <c r="B69" s="76"/>
      <c r="C69" s="77" t="s">
        <v>31</v>
      </c>
      <c r="D69" s="77"/>
      <c r="E69" s="8" t="e">
        <f>#REF!</f>
        <v>#REF!</v>
      </c>
    </row>
    <row r="70" spans="1:5" x14ac:dyDescent="0.25">
      <c r="A70" s="75"/>
      <c r="B70" s="76"/>
      <c r="C70" s="77" t="s">
        <v>33</v>
      </c>
      <c r="D70" s="77"/>
      <c r="E70" s="8" t="e">
        <f>#REF!</f>
        <v>#REF!</v>
      </c>
    </row>
    <row r="71" spans="1:5" x14ac:dyDescent="0.25">
      <c r="A71" s="75"/>
      <c r="B71" s="76"/>
      <c r="C71" s="77" t="s">
        <v>35</v>
      </c>
      <c r="D71" s="77"/>
      <c r="E71" s="8" t="e">
        <f>#REF!</f>
        <v>#REF!</v>
      </c>
    </row>
    <row r="72" spans="1:5" x14ac:dyDescent="0.25">
      <c r="A72" s="75"/>
      <c r="B72" s="76"/>
      <c r="C72" s="77" t="s">
        <v>37</v>
      </c>
      <c r="D72" s="77"/>
      <c r="E72" s="8" t="e">
        <f>#REF!</f>
        <v>#REF!</v>
      </c>
    </row>
    <row r="73" spans="1:5" x14ac:dyDescent="0.25">
      <c r="A73" s="75"/>
      <c r="B73" s="76"/>
      <c r="C73" s="77" t="s">
        <v>39</v>
      </c>
      <c r="D73" s="77"/>
      <c r="E73" s="8" t="e">
        <f>#REF!</f>
        <v>#REF!</v>
      </c>
    </row>
    <row r="74" spans="1:5" x14ac:dyDescent="0.25">
      <c r="A74" s="75"/>
      <c r="B74" s="76"/>
      <c r="C74" s="77" t="s">
        <v>40</v>
      </c>
      <c r="D74" s="77"/>
      <c r="E74" s="8" t="e">
        <f>#REF!</f>
        <v>#REF!</v>
      </c>
    </row>
    <row r="75" spans="1:5" x14ac:dyDescent="0.25">
      <c r="A75" s="75"/>
      <c r="B75" s="76"/>
      <c r="C75" s="77" t="s">
        <v>42</v>
      </c>
      <c r="D75" s="77"/>
      <c r="E75" s="8" t="e">
        <f>#REF!</f>
        <v>#REF!</v>
      </c>
    </row>
    <row r="76" spans="1:5" ht="15.75" thickBot="1" x14ac:dyDescent="0.3">
      <c r="A76" s="75"/>
      <c r="B76" s="4"/>
      <c r="C76" s="78" t="s">
        <v>44</v>
      </c>
      <c r="D76" s="78"/>
      <c r="E76" s="9" t="e">
        <f>#REF!</f>
        <v>#REF!</v>
      </c>
    </row>
    <row r="77" spans="1:5" ht="15.75" thickBot="1" x14ac:dyDescent="0.3">
      <c r="A77" s="75"/>
      <c r="B77" s="2"/>
      <c r="C77" s="78" t="s">
        <v>46</v>
      </c>
      <c r="D77" s="78"/>
      <c r="E77" s="9" t="e">
        <f>#REF!</f>
        <v>#REF!</v>
      </c>
    </row>
    <row r="78" spans="1:5" x14ac:dyDescent="0.25">
      <c r="A78" s="75" t="s">
        <v>67</v>
      </c>
      <c r="B78" s="76" t="s">
        <v>7</v>
      </c>
      <c r="C78" s="77" t="s">
        <v>9</v>
      </c>
      <c r="D78" s="77"/>
      <c r="E78" s="8" t="e">
        <f>#REF!</f>
        <v>#REF!</v>
      </c>
    </row>
    <row r="79" spans="1:5" x14ac:dyDescent="0.25">
      <c r="A79" s="75"/>
      <c r="B79" s="76"/>
      <c r="C79" s="77" t="s">
        <v>11</v>
      </c>
      <c r="D79" s="77"/>
      <c r="E79" s="8" t="e">
        <f>#REF!</f>
        <v>#REF!</v>
      </c>
    </row>
    <row r="80" spans="1:5" x14ac:dyDescent="0.25">
      <c r="A80" s="75"/>
      <c r="B80" s="76"/>
      <c r="C80" s="77" t="s">
        <v>13</v>
      </c>
      <c r="D80" s="77"/>
      <c r="E80" s="8" t="e">
        <f>#REF!</f>
        <v>#REF!</v>
      </c>
    </row>
    <row r="81" spans="1:5" x14ac:dyDescent="0.25">
      <c r="A81" s="75"/>
      <c r="B81" s="76"/>
      <c r="C81" s="77" t="s">
        <v>15</v>
      </c>
      <c r="D81" s="77"/>
      <c r="E81" s="8" t="e">
        <f>#REF!</f>
        <v>#REF!</v>
      </c>
    </row>
    <row r="82" spans="1:5" x14ac:dyDescent="0.25">
      <c r="A82" s="75"/>
      <c r="B82" s="76"/>
      <c r="C82" s="77" t="s">
        <v>17</v>
      </c>
      <c r="D82" s="77"/>
      <c r="E82" s="8" t="e">
        <f>#REF!</f>
        <v>#REF!</v>
      </c>
    </row>
    <row r="83" spans="1:5" x14ac:dyDescent="0.25">
      <c r="A83" s="75"/>
      <c r="B83" s="76"/>
      <c r="C83" s="77" t="s">
        <v>19</v>
      </c>
      <c r="D83" s="77"/>
      <c r="E83" s="8" t="e">
        <f>#REF!</f>
        <v>#REF!</v>
      </c>
    </row>
    <row r="84" spans="1:5" x14ac:dyDescent="0.25">
      <c r="A84" s="75"/>
      <c r="B84" s="76"/>
      <c r="C84" s="77" t="s">
        <v>21</v>
      </c>
      <c r="D84" s="77"/>
      <c r="E84" s="8" t="e">
        <f>#REF!</f>
        <v>#REF!</v>
      </c>
    </row>
    <row r="85" spans="1:5" x14ac:dyDescent="0.25">
      <c r="A85" s="75"/>
      <c r="B85" s="76"/>
      <c r="C85" s="77" t="s">
        <v>22</v>
      </c>
      <c r="D85" s="77"/>
      <c r="E85" s="8" t="e">
        <f>#REF!</f>
        <v>#REF!</v>
      </c>
    </row>
    <row r="86" spans="1:5" ht="15.75" thickBot="1" x14ac:dyDescent="0.3">
      <c r="A86" s="75"/>
      <c r="B86" s="4"/>
      <c r="C86" s="78" t="s">
        <v>24</v>
      </c>
      <c r="D86" s="78"/>
      <c r="E86" s="9" t="e">
        <f>#REF!</f>
        <v>#REF!</v>
      </c>
    </row>
    <row r="87" spans="1:5" x14ac:dyDescent="0.25">
      <c r="A87" s="75"/>
      <c r="B87" s="76" t="s">
        <v>26</v>
      </c>
      <c r="C87" s="77" t="s">
        <v>28</v>
      </c>
      <c r="D87" s="77"/>
      <c r="E87" s="8" t="e">
        <f>#REF!</f>
        <v>#REF!</v>
      </c>
    </row>
    <row r="88" spans="1:5" x14ac:dyDescent="0.25">
      <c r="A88" s="75"/>
      <c r="B88" s="76"/>
      <c r="C88" s="77" t="s">
        <v>30</v>
      </c>
      <c r="D88" s="77"/>
      <c r="E88" s="8" t="e">
        <f>#REF!</f>
        <v>#REF!</v>
      </c>
    </row>
    <row r="89" spans="1:5" x14ac:dyDescent="0.25">
      <c r="A89" s="75"/>
      <c r="B89" s="76"/>
      <c r="C89" s="77" t="s">
        <v>32</v>
      </c>
      <c r="D89" s="77"/>
      <c r="E89" s="8" t="e">
        <f>#REF!</f>
        <v>#REF!</v>
      </c>
    </row>
    <row r="90" spans="1:5" x14ac:dyDescent="0.25">
      <c r="A90" s="75"/>
      <c r="B90" s="76"/>
      <c r="C90" s="77" t="s">
        <v>34</v>
      </c>
      <c r="D90" s="77"/>
      <c r="E90" s="8" t="e">
        <f>#REF!</f>
        <v>#REF!</v>
      </c>
    </row>
    <row r="91" spans="1:5" x14ac:dyDescent="0.25">
      <c r="A91" s="75"/>
      <c r="B91" s="76"/>
      <c r="C91" s="77" t="s">
        <v>36</v>
      </c>
      <c r="D91" s="77"/>
      <c r="E91" s="8" t="e">
        <f>#REF!</f>
        <v>#REF!</v>
      </c>
    </row>
    <row r="92" spans="1:5" x14ac:dyDescent="0.25">
      <c r="A92" s="75"/>
      <c r="B92" s="76"/>
      <c r="C92" s="77" t="s">
        <v>38</v>
      </c>
      <c r="D92" s="77"/>
      <c r="E92" s="8" t="e">
        <f>#REF!</f>
        <v>#REF!</v>
      </c>
    </row>
    <row r="93" spans="1:5" ht="15.75" thickBot="1" x14ac:dyDescent="0.3">
      <c r="A93" s="75"/>
      <c r="B93" s="2"/>
      <c r="C93" s="78" t="s">
        <v>41</v>
      </c>
      <c r="D93" s="78"/>
      <c r="E93" s="9" t="e">
        <f>#REF!</f>
        <v>#REF!</v>
      </c>
    </row>
    <row r="94" spans="1:5" ht="15.75" thickBot="1" x14ac:dyDescent="0.3">
      <c r="A94" s="75"/>
      <c r="B94" s="2"/>
      <c r="C94" s="78" t="s">
        <v>43</v>
      </c>
      <c r="D94" s="78"/>
      <c r="E94" s="9" t="e">
        <f>#REF!</f>
        <v>#REF!</v>
      </c>
    </row>
    <row r="95" spans="1:5" x14ac:dyDescent="0.25">
      <c r="A95" s="3"/>
      <c r="B95" s="76" t="s">
        <v>45</v>
      </c>
      <c r="C95" s="80" t="s">
        <v>47</v>
      </c>
      <c r="D95" s="80"/>
      <c r="E95" s="10" t="e">
        <f>#REF!</f>
        <v>#REF!</v>
      </c>
    </row>
    <row r="96" spans="1:5" x14ac:dyDescent="0.25">
      <c r="A96" s="3"/>
      <c r="B96" s="76"/>
      <c r="C96" s="77" t="s">
        <v>48</v>
      </c>
      <c r="D96" s="77"/>
      <c r="E96" s="8" t="e">
        <f>#REF!</f>
        <v>#REF!</v>
      </c>
    </row>
    <row r="97" spans="1:5" x14ac:dyDescent="0.25">
      <c r="A97" s="3"/>
      <c r="B97" s="76"/>
      <c r="C97" s="77" t="s">
        <v>49</v>
      </c>
      <c r="D97" s="77"/>
      <c r="E97" s="8" t="e">
        <f>#REF!</f>
        <v>#REF!</v>
      </c>
    </row>
    <row r="98" spans="1:5" x14ac:dyDescent="0.25">
      <c r="A98" s="3"/>
      <c r="B98" s="76"/>
      <c r="C98" s="77" t="s">
        <v>50</v>
      </c>
      <c r="D98" s="77"/>
      <c r="E98" s="8" t="e">
        <f>#REF!</f>
        <v>#REF!</v>
      </c>
    </row>
    <row r="99" spans="1:5" x14ac:dyDescent="0.25">
      <c r="A99" s="3"/>
      <c r="B99" s="76"/>
      <c r="C99" s="80" t="s">
        <v>51</v>
      </c>
      <c r="D99" s="80"/>
      <c r="E99" s="10" t="e">
        <f>#REF!</f>
        <v>#REF!</v>
      </c>
    </row>
    <row r="100" spans="1:5" x14ac:dyDescent="0.25">
      <c r="A100" s="3"/>
      <c r="B100" s="76"/>
      <c r="C100" s="77" t="s">
        <v>52</v>
      </c>
      <c r="D100" s="77"/>
      <c r="E100" s="8" t="e">
        <f>#REF!</f>
        <v>#REF!</v>
      </c>
    </row>
    <row r="101" spans="1:5" x14ac:dyDescent="0.25">
      <c r="A101" s="3"/>
      <c r="B101" s="76"/>
      <c r="C101" s="77" t="s">
        <v>53</v>
      </c>
      <c r="D101" s="77"/>
      <c r="E101" s="8" t="e">
        <f>#REF!</f>
        <v>#REF!</v>
      </c>
    </row>
    <row r="102" spans="1:5" x14ac:dyDescent="0.25">
      <c r="A102" s="3"/>
      <c r="B102" s="76"/>
      <c r="C102" s="77" t="s">
        <v>54</v>
      </c>
      <c r="D102" s="77"/>
      <c r="E102" s="8" t="e">
        <f>#REF!</f>
        <v>#REF!</v>
      </c>
    </row>
    <row r="103" spans="1:5" x14ac:dyDescent="0.25">
      <c r="A103" s="3"/>
      <c r="B103" s="76"/>
      <c r="C103" s="77" t="s">
        <v>55</v>
      </c>
      <c r="D103" s="77"/>
      <c r="E103" s="8" t="e">
        <f>#REF!</f>
        <v>#REF!</v>
      </c>
    </row>
    <row r="104" spans="1:5" x14ac:dyDescent="0.25">
      <c r="A104" s="3"/>
      <c r="B104" s="76"/>
      <c r="C104" s="77" t="s">
        <v>56</v>
      </c>
      <c r="D104" s="77"/>
      <c r="E104" s="8" t="e">
        <f>#REF!</f>
        <v>#REF!</v>
      </c>
    </row>
    <row r="105" spans="1:5" x14ac:dyDescent="0.25">
      <c r="A105" s="3"/>
      <c r="B105" s="76"/>
      <c r="C105" s="80" t="s">
        <v>57</v>
      </c>
      <c r="D105" s="80"/>
      <c r="E105" s="10" t="e">
        <f>#REF!</f>
        <v>#REF!</v>
      </c>
    </row>
    <row r="106" spans="1:5" x14ac:dyDescent="0.25">
      <c r="A106" s="3"/>
      <c r="B106" s="76"/>
      <c r="C106" s="77" t="s">
        <v>58</v>
      </c>
      <c r="D106" s="77"/>
      <c r="E106" s="8" t="e">
        <f>#REF!</f>
        <v>#REF!</v>
      </c>
    </row>
    <row r="107" spans="1:5" x14ac:dyDescent="0.25">
      <c r="A107" s="3"/>
      <c r="B107" s="76"/>
      <c r="C107" s="77" t="s">
        <v>59</v>
      </c>
      <c r="D107" s="77"/>
      <c r="E107" s="8" t="e">
        <f>#REF!</f>
        <v>#REF!</v>
      </c>
    </row>
    <row r="108" spans="1:5" ht="15.75" thickBot="1" x14ac:dyDescent="0.3">
      <c r="A108" s="3"/>
      <c r="B108" s="76"/>
      <c r="C108" s="78" t="s">
        <v>60</v>
      </c>
      <c r="D108" s="78"/>
      <c r="E108" s="9" t="e">
        <f>#REF!</f>
        <v>#REF!</v>
      </c>
    </row>
    <row r="109" spans="1:5" ht="15.75" thickBot="1" x14ac:dyDescent="0.3">
      <c r="A109" s="3"/>
      <c r="B109" s="2"/>
      <c r="C109" s="78" t="s">
        <v>61</v>
      </c>
      <c r="D109" s="78"/>
      <c r="E109" s="9" t="e">
        <f>#REF!</f>
        <v>#REF!</v>
      </c>
    </row>
    <row r="110" spans="1:5" x14ac:dyDescent="0.25">
      <c r="A110" s="3"/>
      <c r="B110" s="2"/>
      <c r="C110" s="8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6"/>
      <c r="D113" s="5" t="s">
        <v>63</v>
      </c>
      <c r="E113" s="10" t="e">
        <f>#REF!</f>
        <v>#REF!</v>
      </c>
    </row>
    <row r="114" spans="1:5" x14ac:dyDescent="0.25">
      <c r="A114" s="84" t="s">
        <v>0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2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1</v>
      </c>
      <c r="B116" s="84"/>
      <c r="C116" s="84"/>
      <c r="D116" s="84"/>
      <c r="E116" s="14"/>
    </row>
    <row r="117" spans="1:5" x14ac:dyDescent="0.25">
      <c r="A117" s="84" t="s">
        <v>70</v>
      </c>
      <c r="B117" s="84"/>
      <c r="C117" s="84"/>
      <c r="D117" s="84"/>
      <c r="E117" t="s">
        <v>69</v>
      </c>
    </row>
    <row r="118" spans="1:5" x14ac:dyDescent="0.25">
      <c r="B118" s="81" t="s">
        <v>64</v>
      </c>
      <c r="C118" s="80" t="s">
        <v>4</v>
      </c>
      <c r="D118" s="80"/>
      <c r="E118" s="11" t="e">
        <f>#REF!</f>
        <v>#REF!</v>
      </c>
    </row>
    <row r="119" spans="1:5" x14ac:dyDescent="0.25">
      <c r="B119" s="81"/>
      <c r="C119" s="80" t="s">
        <v>6</v>
      </c>
      <c r="D119" s="80"/>
      <c r="E119" s="11" t="e">
        <f>#REF!</f>
        <v>#REF!</v>
      </c>
    </row>
    <row r="120" spans="1:5" x14ac:dyDescent="0.25">
      <c r="B120" s="81"/>
      <c r="C120" s="77" t="s">
        <v>8</v>
      </c>
      <c r="D120" s="77"/>
      <c r="E120" s="12" t="e">
        <f>#REF!</f>
        <v>#REF!</v>
      </c>
    </row>
    <row r="121" spans="1:5" x14ac:dyDescent="0.25">
      <c r="B121" s="81"/>
      <c r="C121" s="77" t="s">
        <v>10</v>
      </c>
      <c r="D121" s="77"/>
      <c r="E121" s="12" t="e">
        <f>#REF!</f>
        <v>#REF!</v>
      </c>
    </row>
    <row r="122" spans="1:5" x14ac:dyDescent="0.25">
      <c r="B122" s="81"/>
      <c r="C122" s="77" t="s">
        <v>12</v>
      </c>
      <c r="D122" s="77"/>
      <c r="E122" s="12" t="e">
        <f>#REF!</f>
        <v>#REF!</v>
      </c>
    </row>
    <row r="123" spans="1:5" x14ac:dyDescent="0.25">
      <c r="B123" s="81"/>
      <c r="C123" s="77" t="s">
        <v>14</v>
      </c>
      <c r="D123" s="77"/>
      <c r="E123" s="12" t="e">
        <f>#REF!</f>
        <v>#REF!</v>
      </c>
    </row>
    <row r="124" spans="1:5" x14ac:dyDescent="0.25">
      <c r="B124" s="81"/>
      <c r="C124" s="77" t="s">
        <v>16</v>
      </c>
      <c r="D124" s="77"/>
      <c r="E124" s="12" t="e">
        <f>#REF!</f>
        <v>#REF!</v>
      </c>
    </row>
    <row r="125" spans="1:5" x14ac:dyDescent="0.25">
      <c r="B125" s="81"/>
      <c r="C125" s="77" t="s">
        <v>18</v>
      </c>
      <c r="D125" s="77"/>
      <c r="E125" s="12" t="e">
        <f>#REF!</f>
        <v>#REF!</v>
      </c>
    </row>
    <row r="126" spans="1:5" x14ac:dyDescent="0.25">
      <c r="B126" s="81"/>
      <c r="C126" s="77" t="s">
        <v>20</v>
      </c>
      <c r="D126" s="77"/>
      <c r="E126" s="12" t="e">
        <f>#REF!</f>
        <v>#REF!</v>
      </c>
    </row>
    <row r="127" spans="1:5" x14ac:dyDescent="0.25">
      <c r="B127" s="81"/>
      <c r="C127" s="80" t="s">
        <v>25</v>
      </c>
      <c r="D127" s="80"/>
      <c r="E127" s="11" t="e">
        <f>#REF!</f>
        <v>#REF!</v>
      </c>
    </row>
    <row r="128" spans="1:5" x14ac:dyDescent="0.25">
      <c r="B128" s="81"/>
      <c r="C128" s="77" t="s">
        <v>27</v>
      </c>
      <c r="D128" s="77"/>
      <c r="E128" s="12" t="e">
        <f>#REF!</f>
        <v>#REF!</v>
      </c>
    </row>
    <row r="129" spans="2:5" x14ac:dyDescent="0.25">
      <c r="B129" s="81"/>
      <c r="C129" s="77" t="s">
        <v>29</v>
      </c>
      <c r="D129" s="77"/>
      <c r="E129" s="12" t="e">
        <f>#REF!</f>
        <v>#REF!</v>
      </c>
    </row>
    <row r="130" spans="2:5" x14ac:dyDescent="0.25">
      <c r="B130" s="81"/>
      <c r="C130" s="77" t="s">
        <v>31</v>
      </c>
      <c r="D130" s="77"/>
      <c r="E130" s="12" t="e">
        <f>#REF!</f>
        <v>#REF!</v>
      </c>
    </row>
    <row r="131" spans="2:5" x14ac:dyDescent="0.25">
      <c r="B131" s="81"/>
      <c r="C131" s="77" t="s">
        <v>33</v>
      </c>
      <c r="D131" s="77"/>
      <c r="E131" s="12" t="e">
        <f>#REF!</f>
        <v>#REF!</v>
      </c>
    </row>
    <row r="132" spans="2:5" x14ac:dyDescent="0.25">
      <c r="B132" s="81"/>
      <c r="C132" s="77" t="s">
        <v>35</v>
      </c>
      <c r="D132" s="77"/>
      <c r="E132" s="12" t="e">
        <f>#REF!</f>
        <v>#REF!</v>
      </c>
    </row>
    <row r="133" spans="2:5" x14ac:dyDescent="0.25">
      <c r="B133" s="81"/>
      <c r="C133" s="77" t="s">
        <v>37</v>
      </c>
      <c r="D133" s="77"/>
      <c r="E133" s="12" t="e">
        <f>#REF!</f>
        <v>#REF!</v>
      </c>
    </row>
    <row r="134" spans="2:5" x14ac:dyDescent="0.25">
      <c r="B134" s="81"/>
      <c r="C134" s="77" t="s">
        <v>39</v>
      </c>
      <c r="D134" s="77"/>
      <c r="E134" s="12" t="e">
        <f>#REF!</f>
        <v>#REF!</v>
      </c>
    </row>
    <row r="135" spans="2:5" x14ac:dyDescent="0.25">
      <c r="B135" s="81"/>
      <c r="C135" s="77" t="s">
        <v>40</v>
      </c>
      <c r="D135" s="77"/>
      <c r="E135" s="12" t="e">
        <f>#REF!</f>
        <v>#REF!</v>
      </c>
    </row>
    <row r="136" spans="2:5" x14ac:dyDescent="0.25">
      <c r="B136" s="81"/>
      <c r="C136" s="77" t="s">
        <v>42</v>
      </c>
      <c r="D136" s="77"/>
      <c r="E136" s="12" t="e">
        <f>#REF!</f>
        <v>#REF!</v>
      </c>
    </row>
    <row r="137" spans="2:5" x14ac:dyDescent="0.25">
      <c r="B137" s="81"/>
      <c r="C137" s="80" t="s">
        <v>5</v>
      </c>
      <c r="D137" s="80"/>
      <c r="E137" s="11" t="e">
        <f>#REF!</f>
        <v>#REF!</v>
      </c>
    </row>
    <row r="138" spans="2:5" x14ac:dyDescent="0.25">
      <c r="B138" s="81"/>
      <c r="C138" s="80" t="s">
        <v>7</v>
      </c>
      <c r="D138" s="80"/>
      <c r="E138" s="11" t="e">
        <f>#REF!</f>
        <v>#REF!</v>
      </c>
    </row>
    <row r="139" spans="2:5" x14ac:dyDescent="0.25">
      <c r="B139" s="81"/>
      <c r="C139" s="77" t="s">
        <v>9</v>
      </c>
      <c r="D139" s="77"/>
      <c r="E139" s="12" t="e">
        <f>#REF!</f>
        <v>#REF!</v>
      </c>
    </row>
    <row r="140" spans="2:5" x14ac:dyDescent="0.25">
      <c r="B140" s="81"/>
      <c r="C140" s="77" t="s">
        <v>11</v>
      </c>
      <c r="D140" s="77"/>
      <c r="E140" s="12" t="e">
        <f>#REF!</f>
        <v>#REF!</v>
      </c>
    </row>
    <row r="141" spans="2:5" x14ac:dyDescent="0.25">
      <c r="B141" s="81"/>
      <c r="C141" s="77" t="s">
        <v>13</v>
      </c>
      <c r="D141" s="77"/>
      <c r="E141" s="12" t="e">
        <f>#REF!</f>
        <v>#REF!</v>
      </c>
    </row>
    <row r="142" spans="2:5" x14ac:dyDescent="0.25">
      <c r="B142" s="81"/>
      <c r="C142" s="77" t="s">
        <v>15</v>
      </c>
      <c r="D142" s="77"/>
      <c r="E142" s="12" t="e">
        <f>#REF!</f>
        <v>#REF!</v>
      </c>
    </row>
    <row r="143" spans="2:5" x14ac:dyDescent="0.25">
      <c r="B143" s="81"/>
      <c r="C143" s="77" t="s">
        <v>17</v>
      </c>
      <c r="D143" s="77"/>
      <c r="E143" s="12" t="e">
        <f>#REF!</f>
        <v>#REF!</v>
      </c>
    </row>
    <row r="144" spans="2:5" x14ac:dyDescent="0.25">
      <c r="B144" s="81"/>
      <c r="C144" s="77" t="s">
        <v>19</v>
      </c>
      <c r="D144" s="77"/>
      <c r="E144" s="12" t="e">
        <f>#REF!</f>
        <v>#REF!</v>
      </c>
    </row>
    <row r="145" spans="2:5" x14ac:dyDescent="0.25">
      <c r="B145" s="81"/>
      <c r="C145" s="77" t="s">
        <v>21</v>
      </c>
      <c r="D145" s="77"/>
      <c r="E145" s="12" t="e">
        <f>#REF!</f>
        <v>#REF!</v>
      </c>
    </row>
    <row r="146" spans="2:5" x14ac:dyDescent="0.25">
      <c r="B146" s="81"/>
      <c r="C146" s="77" t="s">
        <v>22</v>
      </c>
      <c r="D146" s="77"/>
      <c r="E146" s="12" t="e">
        <f>#REF!</f>
        <v>#REF!</v>
      </c>
    </row>
    <row r="147" spans="2:5" x14ac:dyDescent="0.25">
      <c r="B147" s="81"/>
      <c r="C147" s="83" t="s">
        <v>26</v>
      </c>
      <c r="D147" s="83"/>
      <c r="E147" s="11" t="e">
        <f>#REF!</f>
        <v>#REF!</v>
      </c>
    </row>
    <row r="148" spans="2:5" x14ac:dyDescent="0.25">
      <c r="B148" s="81"/>
      <c r="C148" s="77" t="s">
        <v>28</v>
      </c>
      <c r="D148" s="77"/>
      <c r="E148" s="12" t="e">
        <f>#REF!</f>
        <v>#REF!</v>
      </c>
    </row>
    <row r="149" spans="2:5" x14ac:dyDescent="0.25">
      <c r="B149" s="81"/>
      <c r="C149" s="77" t="s">
        <v>30</v>
      </c>
      <c r="D149" s="77"/>
      <c r="E149" s="12" t="e">
        <f>#REF!</f>
        <v>#REF!</v>
      </c>
    </row>
    <row r="150" spans="2:5" x14ac:dyDescent="0.25">
      <c r="B150" s="81"/>
      <c r="C150" s="77" t="s">
        <v>32</v>
      </c>
      <c r="D150" s="77"/>
      <c r="E150" s="12" t="e">
        <f>#REF!</f>
        <v>#REF!</v>
      </c>
    </row>
    <row r="151" spans="2:5" x14ac:dyDescent="0.25">
      <c r="B151" s="81"/>
      <c r="C151" s="77" t="s">
        <v>34</v>
      </c>
      <c r="D151" s="77"/>
      <c r="E151" s="12" t="e">
        <f>#REF!</f>
        <v>#REF!</v>
      </c>
    </row>
    <row r="152" spans="2:5" x14ac:dyDescent="0.25">
      <c r="B152" s="81"/>
      <c r="C152" s="77" t="s">
        <v>36</v>
      </c>
      <c r="D152" s="77"/>
      <c r="E152" s="12" t="e">
        <f>#REF!</f>
        <v>#REF!</v>
      </c>
    </row>
    <row r="153" spans="2:5" x14ac:dyDescent="0.25">
      <c r="B153" s="81"/>
      <c r="C153" s="77" t="s">
        <v>38</v>
      </c>
      <c r="D153" s="77"/>
      <c r="E153" s="12" t="e">
        <f>#REF!</f>
        <v>#REF!</v>
      </c>
    </row>
    <row r="154" spans="2:5" x14ac:dyDescent="0.25">
      <c r="B154" s="81"/>
      <c r="C154" s="80" t="s">
        <v>45</v>
      </c>
      <c r="D154" s="80"/>
      <c r="E154" s="11" t="e">
        <f>#REF!</f>
        <v>#REF!</v>
      </c>
    </row>
    <row r="155" spans="2:5" x14ac:dyDescent="0.25">
      <c r="B155" s="81"/>
      <c r="C155" s="80" t="s">
        <v>47</v>
      </c>
      <c r="D155" s="80"/>
      <c r="E155" s="11" t="e">
        <f>#REF!</f>
        <v>#REF!</v>
      </c>
    </row>
    <row r="156" spans="2:5" x14ac:dyDescent="0.25">
      <c r="B156" s="81"/>
      <c r="C156" s="77" t="s">
        <v>48</v>
      </c>
      <c r="D156" s="77"/>
      <c r="E156" s="12" t="e">
        <f>#REF!</f>
        <v>#REF!</v>
      </c>
    </row>
    <row r="157" spans="2:5" x14ac:dyDescent="0.25">
      <c r="B157" s="81"/>
      <c r="C157" s="77" t="s">
        <v>49</v>
      </c>
      <c r="D157" s="77"/>
      <c r="E157" s="12" t="e">
        <f>#REF!</f>
        <v>#REF!</v>
      </c>
    </row>
    <row r="158" spans="2:5" x14ac:dyDescent="0.25">
      <c r="B158" s="81"/>
      <c r="C158" s="77" t="s">
        <v>50</v>
      </c>
      <c r="D158" s="77"/>
      <c r="E158" s="12" t="e">
        <f>#REF!</f>
        <v>#REF!</v>
      </c>
    </row>
    <row r="159" spans="2:5" x14ac:dyDescent="0.25">
      <c r="B159" s="81"/>
      <c r="C159" s="80" t="s">
        <v>51</v>
      </c>
      <c r="D159" s="80"/>
      <c r="E159" s="11" t="e">
        <f>#REF!</f>
        <v>#REF!</v>
      </c>
    </row>
    <row r="160" spans="2:5" x14ac:dyDescent="0.25">
      <c r="B160" s="81"/>
      <c r="C160" s="77" t="s">
        <v>52</v>
      </c>
      <c r="D160" s="77"/>
      <c r="E160" s="12" t="e">
        <f>#REF!</f>
        <v>#REF!</v>
      </c>
    </row>
    <row r="161" spans="2:5" x14ac:dyDescent="0.25">
      <c r="B161" s="81"/>
      <c r="C161" s="77" t="s">
        <v>53</v>
      </c>
      <c r="D161" s="77"/>
      <c r="E161" s="12" t="e">
        <f>#REF!</f>
        <v>#REF!</v>
      </c>
    </row>
    <row r="162" spans="2:5" x14ac:dyDescent="0.25">
      <c r="B162" s="81"/>
      <c r="C162" s="77" t="s">
        <v>54</v>
      </c>
      <c r="D162" s="77"/>
      <c r="E162" s="12" t="e">
        <f>#REF!</f>
        <v>#REF!</v>
      </c>
    </row>
    <row r="163" spans="2:5" x14ac:dyDescent="0.25">
      <c r="B163" s="81"/>
      <c r="C163" s="77" t="s">
        <v>55</v>
      </c>
      <c r="D163" s="77"/>
      <c r="E163" s="12" t="e">
        <f>#REF!</f>
        <v>#REF!</v>
      </c>
    </row>
    <row r="164" spans="2:5" x14ac:dyDescent="0.25">
      <c r="B164" s="81"/>
      <c r="C164" s="77" t="s">
        <v>56</v>
      </c>
      <c r="D164" s="77"/>
      <c r="E164" s="12" t="e">
        <f>#REF!</f>
        <v>#REF!</v>
      </c>
    </row>
    <row r="165" spans="2:5" x14ac:dyDescent="0.25">
      <c r="B165" s="81"/>
      <c r="C165" s="80" t="s">
        <v>57</v>
      </c>
      <c r="D165" s="80"/>
      <c r="E165" s="11" t="e">
        <f>#REF!</f>
        <v>#REF!</v>
      </c>
    </row>
    <row r="166" spans="2:5" x14ac:dyDescent="0.25">
      <c r="B166" s="81"/>
      <c r="C166" s="77" t="s">
        <v>58</v>
      </c>
      <c r="D166" s="77"/>
      <c r="E166" s="12" t="e">
        <f>#REF!</f>
        <v>#REF!</v>
      </c>
    </row>
    <row r="167" spans="2:5" ht="15" customHeight="1" thickBot="1" x14ac:dyDescent="0.3">
      <c r="B167" s="82"/>
      <c r="C167" s="77" t="s">
        <v>59</v>
      </c>
      <c r="D167" s="77"/>
      <c r="E167" s="12" t="e">
        <f>#REF!</f>
        <v>#REF!</v>
      </c>
    </row>
    <row r="168" spans="2:5" x14ac:dyDescent="0.25">
      <c r="B168" s="81" t="s">
        <v>65</v>
      </c>
      <c r="C168" s="80" t="s">
        <v>4</v>
      </c>
      <c r="D168" s="80"/>
      <c r="E168" s="11" t="e">
        <f>#REF!</f>
        <v>#REF!</v>
      </c>
    </row>
    <row r="169" spans="2:5" ht="15" customHeight="1" x14ac:dyDescent="0.25">
      <c r="B169" s="81"/>
      <c r="C169" s="80" t="s">
        <v>6</v>
      </c>
      <c r="D169" s="80"/>
      <c r="E169" s="11" t="e">
        <f>#REF!</f>
        <v>#REF!</v>
      </c>
    </row>
    <row r="170" spans="2:5" ht="15" customHeight="1" x14ac:dyDescent="0.25">
      <c r="B170" s="81"/>
      <c r="C170" s="77" t="s">
        <v>8</v>
      </c>
      <c r="D170" s="77"/>
      <c r="E170" s="12" t="e">
        <f>#REF!</f>
        <v>#REF!</v>
      </c>
    </row>
    <row r="171" spans="2:5" ht="15" customHeight="1" x14ac:dyDescent="0.25">
      <c r="B171" s="81"/>
      <c r="C171" s="77" t="s">
        <v>10</v>
      </c>
      <c r="D171" s="77"/>
      <c r="E171" s="12" t="e">
        <f>#REF!</f>
        <v>#REF!</v>
      </c>
    </row>
    <row r="172" spans="2:5" x14ac:dyDescent="0.25">
      <c r="B172" s="81"/>
      <c r="C172" s="77" t="s">
        <v>12</v>
      </c>
      <c r="D172" s="77"/>
      <c r="E172" s="12" t="e">
        <f>#REF!</f>
        <v>#REF!</v>
      </c>
    </row>
    <row r="173" spans="2:5" x14ac:dyDescent="0.25">
      <c r="B173" s="81"/>
      <c r="C173" s="77" t="s">
        <v>14</v>
      </c>
      <c r="D173" s="77"/>
      <c r="E173" s="12" t="e">
        <f>#REF!</f>
        <v>#REF!</v>
      </c>
    </row>
    <row r="174" spans="2:5" ht="15" customHeight="1" x14ac:dyDescent="0.25">
      <c r="B174" s="81"/>
      <c r="C174" s="77" t="s">
        <v>16</v>
      </c>
      <c r="D174" s="77"/>
      <c r="E174" s="12" t="e">
        <f>#REF!</f>
        <v>#REF!</v>
      </c>
    </row>
    <row r="175" spans="2:5" ht="15" customHeight="1" x14ac:dyDescent="0.25">
      <c r="B175" s="81"/>
      <c r="C175" s="77" t="s">
        <v>18</v>
      </c>
      <c r="D175" s="77"/>
      <c r="E175" s="12" t="e">
        <f>#REF!</f>
        <v>#REF!</v>
      </c>
    </row>
    <row r="176" spans="2:5" x14ac:dyDescent="0.25">
      <c r="B176" s="81"/>
      <c r="C176" s="77" t="s">
        <v>20</v>
      </c>
      <c r="D176" s="77"/>
      <c r="E176" s="12" t="e">
        <f>#REF!</f>
        <v>#REF!</v>
      </c>
    </row>
    <row r="177" spans="2:5" ht="15" customHeight="1" x14ac:dyDescent="0.25">
      <c r="B177" s="81"/>
      <c r="C177" s="80" t="s">
        <v>25</v>
      </c>
      <c r="D177" s="80"/>
      <c r="E177" s="11" t="e">
        <f>#REF!</f>
        <v>#REF!</v>
      </c>
    </row>
    <row r="178" spans="2:5" x14ac:dyDescent="0.25">
      <c r="B178" s="81"/>
      <c r="C178" s="77" t="s">
        <v>27</v>
      </c>
      <c r="D178" s="77"/>
      <c r="E178" s="12" t="e">
        <f>#REF!</f>
        <v>#REF!</v>
      </c>
    </row>
    <row r="179" spans="2:5" ht="15" customHeight="1" x14ac:dyDescent="0.25">
      <c r="B179" s="81"/>
      <c r="C179" s="77" t="s">
        <v>29</v>
      </c>
      <c r="D179" s="77"/>
      <c r="E179" s="12" t="e">
        <f>#REF!</f>
        <v>#REF!</v>
      </c>
    </row>
    <row r="180" spans="2:5" ht="15" customHeight="1" x14ac:dyDescent="0.25">
      <c r="B180" s="81"/>
      <c r="C180" s="77" t="s">
        <v>31</v>
      </c>
      <c r="D180" s="77"/>
      <c r="E180" s="12" t="e">
        <f>#REF!</f>
        <v>#REF!</v>
      </c>
    </row>
    <row r="181" spans="2:5" ht="15" customHeight="1" x14ac:dyDescent="0.25">
      <c r="B181" s="81"/>
      <c r="C181" s="77" t="s">
        <v>33</v>
      </c>
      <c r="D181" s="77"/>
      <c r="E181" s="12" t="e">
        <f>#REF!</f>
        <v>#REF!</v>
      </c>
    </row>
    <row r="182" spans="2:5" ht="15" customHeight="1" x14ac:dyDescent="0.25">
      <c r="B182" s="81"/>
      <c r="C182" s="77" t="s">
        <v>35</v>
      </c>
      <c r="D182" s="77"/>
      <c r="E182" s="12" t="e">
        <f>#REF!</f>
        <v>#REF!</v>
      </c>
    </row>
    <row r="183" spans="2:5" ht="15" customHeight="1" x14ac:dyDescent="0.25">
      <c r="B183" s="81"/>
      <c r="C183" s="77" t="s">
        <v>37</v>
      </c>
      <c r="D183" s="77"/>
      <c r="E183" s="12" t="e">
        <f>#REF!</f>
        <v>#REF!</v>
      </c>
    </row>
    <row r="184" spans="2:5" ht="15" customHeight="1" x14ac:dyDescent="0.25">
      <c r="B184" s="81"/>
      <c r="C184" s="77" t="s">
        <v>39</v>
      </c>
      <c r="D184" s="77"/>
      <c r="E184" s="12" t="e">
        <f>#REF!</f>
        <v>#REF!</v>
      </c>
    </row>
    <row r="185" spans="2:5" ht="15" customHeight="1" x14ac:dyDescent="0.25">
      <c r="B185" s="81"/>
      <c r="C185" s="77" t="s">
        <v>40</v>
      </c>
      <c r="D185" s="77"/>
      <c r="E185" s="12" t="e">
        <f>#REF!</f>
        <v>#REF!</v>
      </c>
    </row>
    <row r="186" spans="2:5" ht="15" customHeight="1" x14ac:dyDescent="0.25">
      <c r="B186" s="81"/>
      <c r="C186" s="77" t="s">
        <v>42</v>
      </c>
      <c r="D186" s="77"/>
      <c r="E186" s="12" t="e">
        <f>#REF!</f>
        <v>#REF!</v>
      </c>
    </row>
    <row r="187" spans="2:5" ht="15" customHeight="1" x14ac:dyDescent="0.25">
      <c r="B187" s="81"/>
      <c r="C187" s="80" t="s">
        <v>5</v>
      </c>
      <c r="D187" s="80"/>
      <c r="E187" s="11" t="e">
        <f>#REF!</f>
        <v>#REF!</v>
      </c>
    </row>
    <row r="188" spans="2:5" x14ac:dyDescent="0.25">
      <c r="B188" s="81"/>
      <c r="C188" s="80" t="s">
        <v>7</v>
      </c>
      <c r="D188" s="80"/>
      <c r="E188" s="11" t="e">
        <f>#REF!</f>
        <v>#REF!</v>
      </c>
    </row>
    <row r="189" spans="2:5" x14ac:dyDescent="0.25">
      <c r="B189" s="81"/>
      <c r="C189" s="77" t="s">
        <v>9</v>
      </c>
      <c r="D189" s="77"/>
      <c r="E189" s="12" t="e">
        <f>#REF!</f>
        <v>#REF!</v>
      </c>
    </row>
    <row r="190" spans="2:5" x14ac:dyDescent="0.25">
      <c r="B190" s="81"/>
      <c r="C190" s="77" t="s">
        <v>11</v>
      </c>
      <c r="D190" s="77"/>
      <c r="E190" s="12" t="e">
        <f>#REF!</f>
        <v>#REF!</v>
      </c>
    </row>
    <row r="191" spans="2:5" ht="15" customHeight="1" x14ac:dyDescent="0.25">
      <c r="B191" s="81"/>
      <c r="C191" s="77" t="s">
        <v>13</v>
      </c>
      <c r="D191" s="77"/>
      <c r="E191" s="12" t="e">
        <f>#REF!</f>
        <v>#REF!</v>
      </c>
    </row>
    <row r="192" spans="2:5" x14ac:dyDescent="0.25">
      <c r="B192" s="81"/>
      <c r="C192" s="77" t="s">
        <v>15</v>
      </c>
      <c r="D192" s="77"/>
      <c r="E192" s="12" t="e">
        <f>#REF!</f>
        <v>#REF!</v>
      </c>
    </row>
    <row r="193" spans="2:5" ht="15" customHeight="1" x14ac:dyDescent="0.25">
      <c r="B193" s="81"/>
      <c r="C193" s="77" t="s">
        <v>17</v>
      </c>
      <c r="D193" s="77"/>
      <c r="E193" s="12" t="e">
        <f>#REF!</f>
        <v>#REF!</v>
      </c>
    </row>
    <row r="194" spans="2:5" ht="15" customHeight="1" x14ac:dyDescent="0.25">
      <c r="B194" s="81"/>
      <c r="C194" s="77" t="s">
        <v>19</v>
      </c>
      <c r="D194" s="77"/>
      <c r="E194" s="12" t="e">
        <f>#REF!</f>
        <v>#REF!</v>
      </c>
    </row>
    <row r="195" spans="2:5" ht="15" customHeight="1" x14ac:dyDescent="0.25">
      <c r="B195" s="81"/>
      <c r="C195" s="77" t="s">
        <v>21</v>
      </c>
      <c r="D195" s="77"/>
      <c r="E195" s="12" t="e">
        <f>#REF!</f>
        <v>#REF!</v>
      </c>
    </row>
    <row r="196" spans="2:5" ht="15" customHeight="1" x14ac:dyDescent="0.25">
      <c r="B196" s="81"/>
      <c r="C196" s="77" t="s">
        <v>22</v>
      </c>
      <c r="D196" s="77"/>
      <c r="E196" s="12" t="e">
        <f>#REF!</f>
        <v>#REF!</v>
      </c>
    </row>
    <row r="197" spans="2:5" ht="15" customHeight="1" x14ac:dyDescent="0.25">
      <c r="B197" s="81"/>
      <c r="C197" s="83" t="s">
        <v>26</v>
      </c>
      <c r="D197" s="83"/>
      <c r="E197" s="11" t="e">
        <f>#REF!</f>
        <v>#REF!</v>
      </c>
    </row>
    <row r="198" spans="2:5" ht="15" customHeight="1" x14ac:dyDescent="0.25">
      <c r="B198" s="81"/>
      <c r="C198" s="77" t="s">
        <v>28</v>
      </c>
      <c r="D198" s="77"/>
      <c r="E198" s="12" t="e">
        <f>#REF!</f>
        <v>#REF!</v>
      </c>
    </row>
    <row r="199" spans="2:5" ht="15" customHeight="1" x14ac:dyDescent="0.25">
      <c r="B199" s="81"/>
      <c r="C199" s="77" t="s">
        <v>30</v>
      </c>
      <c r="D199" s="77"/>
      <c r="E199" s="12" t="e">
        <f>#REF!</f>
        <v>#REF!</v>
      </c>
    </row>
    <row r="200" spans="2:5" ht="15" customHeight="1" x14ac:dyDescent="0.25">
      <c r="B200" s="81"/>
      <c r="C200" s="77" t="s">
        <v>32</v>
      </c>
      <c r="D200" s="77"/>
      <c r="E200" s="12" t="e">
        <f>#REF!</f>
        <v>#REF!</v>
      </c>
    </row>
    <row r="201" spans="2:5" x14ac:dyDescent="0.25">
      <c r="B201" s="81"/>
      <c r="C201" s="77" t="s">
        <v>34</v>
      </c>
      <c r="D201" s="77"/>
      <c r="E201" s="12" t="e">
        <f>#REF!</f>
        <v>#REF!</v>
      </c>
    </row>
    <row r="202" spans="2:5" ht="15" customHeight="1" x14ac:dyDescent="0.25">
      <c r="B202" s="81"/>
      <c r="C202" s="77" t="s">
        <v>36</v>
      </c>
      <c r="D202" s="77"/>
      <c r="E202" s="12" t="e">
        <f>#REF!</f>
        <v>#REF!</v>
      </c>
    </row>
    <row r="203" spans="2:5" x14ac:dyDescent="0.25">
      <c r="B203" s="81"/>
      <c r="C203" s="77" t="s">
        <v>38</v>
      </c>
      <c r="D203" s="77"/>
      <c r="E203" s="12" t="e">
        <f>#REF!</f>
        <v>#REF!</v>
      </c>
    </row>
    <row r="204" spans="2:5" ht="15" customHeight="1" x14ac:dyDescent="0.25">
      <c r="B204" s="81"/>
      <c r="C204" s="80" t="s">
        <v>45</v>
      </c>
      <c r="D204" s="80"/>
      <c r="E204" s="11" t="e">
        <f>#REF!</f>
        <v>#REF!</v>
      </c>
    </row>
    <row r="205" spans="2:5" ht="15" customHeight="1" x14ac:dyDescent="0.25">
      <c r="B205" s="81"/>
      <c r="C205" s="80" t="s">
        <v>47</v>
      </c>
      <c r="D205" s="80"/>
      <c r="E205" s="11" t="e">
        <f>#REF!</f>
        <v>#REF!</v>
      </c>
    </row>
    <row r="206" spans="2:5" ht="15" customHeight="1" x14ac:dyDescent="0.25">
      <c r="B206" s="81"/>
      <c r="C206" s="77" t="s">
        <v>48</v>
      </c>
      <c r="D206" s="77"/>
      <c r="E206" s="12" t="e">
        <f>#REF!</f>
        <v>#REF!</v>
      </c>
    </row>
    <row r="207" spans="2:5" ht="15" customHeight="1" x14ac:dyDescent="0.25">
      <c r="B207" s="81"/>
      <c r="C207" s="77" t="s">
        <v>49</v>
      </c>
      <c r="D207" s="77"/>
      <c r="E207" s="12" t="e">
        <f>#REF!</f>
        <v>#REF!</v>
      </c>
    </row>
    <row r="208" spans="2:5" ht="15" customHeight="1" x14ac:dyDescent="0.25">
      <c r="B208" s="81"/>
      <c r="C208" s="77" t="s">
        <v>50</v>
      </c>
      <c r="D208" s="77"/>
      <c r="E208" s="12" t="e">
        <f>#REF!</f>
        <v>#REF!</v>
      </c>
    </row>
    <row r="209" spans="2:5" ht="15" customHeight="1" x14ac:dyDescent="0.25">
      <c r="B209" s="81"/>
      <c r="C209" s="80" t="s">
        <v>51</v>
      </c>
      <c r="D209" s="80"/>
      <c r="E209" s="11" t="e">
        <f>#REF!</f>
        <v>#REF!</v>
      </c>
    </row>
    <row r="210" spans="2:5" x14ac:dyDescent="0.25">
      <c r="B210" s="81"/>
      <c r="C210" s="77" t="s">
        <v>52</v>
      </c>
      <c r="D210" s="77"/>
      <c r="E210" s="12" t="e">
        <f>#REF!</f>
        <v>#REF!</v>
      </c>
    </row>
    <row r="211" spans="2:5" ht="15" customHeight="1" x14ac:dyDescent="0.25">
      <c r="B211" s="81"/>
      <c r="C211" s="77" t="s">
        <v>53</v>
      </c>
      <c r="D211" s="77"/>
      <c r="E211" s="12" t="e">
        <f>#REF!</f>
        <v>#REF!</v>
      </c>
    </row>
    <row r="212" spans="2:5" x14ac:dyDescent="0.25">
      <c r="B212" s="81"/>
      <c r="C212" s="77" t="s">
        <v>54</v>
      </c>
      <c r="D212" s="77"/>
      <c r="E212" s="12" t="e">
        <f>#REF!</f>
        <v>#REF!</v>
      </c>
    </row>
    <row r="213" spans="2:5" ht="15" customHeight="1" x14ac:dyDescent="0.25">
      <c r="B213" s="81"/>
      <c r="C213" s="77" t="s">
        <v>55</v>
      </c>
      <c r="D213" s="77"/>
      <c r="E213" s="12" t="e">
        <f>#REF!</f>
        <v>#REF!</v>
      </c>
    </row>
    <row r="214" spans="2:5" x14ac:dyDescent="0.25">
      <c r="B214" s="81"/>
      <c r="C214" s="77" t="s">
        <v>56</v>
      </c>
      <c r="D214" s="77"/>
      <c r="E214" s="12" t="e">
        <f>#REF!</f>
        <v>#REF!</v>
      </c>
    </row>
    <row r="215" spans="2:5" x14ac:dyDescent="0.25">
      <c r="B215" s="81"/>
      <c r="C215" s="80" t="s">
        <v>57</v>
      </c>
      <c r="D215" s="80"/>
      <c r="E215" s="11" t="e">
        <f>#REF!</f>
        <v>#REF!</v>
      </c>
    </row>
    <row r="216" spans="2:5" x14ac:dyDescent="0.25">
      <c r="B216" s="81"/>
      <c r="C216" s="77" t="s">
        <v>58</v>
      </c>
      <c r="D216" s="77"/>
      <c r="E216" s="12" t="e">
        <f>#REF!</f>
        <v>#REF!</v>
      </c>
    </row>
    <row r="217" spans="2:5" ht="15.75" thickBot="1" x14ac:dyDescent="0.3">
      <c r="B217" s="82"/>
      <c r="C217" s="77" t="s">
        <v>59</v>
      </c>
      <c r="D217" s="77"/>
      <c r="E217" s="12" t="e">
        <f>#REF!</f>
        <v>#REF!</v>
      </c>
    </row>
    <row r="218" spans="2:5" x14ac:dyDescent="0.25">
      <c r="C218" s="85" t="s">
        <v>72</v>
      </c>
      <c r="D218" s="5" t="s">
        <v>62</v>
      </c>
      <c r="E218" s="15" t="e">
        <f>#REF!</f>
        <v>#REF!</v>
      </c>
    </row>
    <row r="219" spans="2:5" x14ac:dyDescent="0.25">
      <c r="C219" s="86"/>
      <c r="D219" s="5" t="s">
        <v>63</v>
      </c>
      <c r="E219" s="15" t="e">
        <f>#REF!</f>
        <v>#REF!</v>
      </c>
    </row>
    <row r="220" spans="2:5" x14ac:dyDescent="0.25">
      <c r="C220" s="86" t="s">
        <v>71</v>
      </c>
      <c r="D220" s="5" t="s">
        <v>62</v>
      </c>
      <c r="E220" s="15" t="e">
        <f>#REF!</f>
        <v>#REF!</v>
      </c>
    </row>
    <row r="221" spans="2:5" x14ac:dyDescent="0.25">
      <c r="C221" s="8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172"/>
  <sheetViews>
    <sheetView tabSelected="1" zoomScaleNormal="100" workbookViewId="0">
      <selection activeCell="F10" sqref="F10"/>
    </sheetView>
  </sheetViews>
  <sheetFormatPr baseColWidth="10" defaultColWidth="11.85546875" defaultRowHeight="15" x14ac:dyDescent="0.25"/>
  <cols>
    <col min="1" max="2" width="10.42578125" style="17" customWidth="1"/>
    <col min="3" max="3" width="9.140625" style="17" customWidth="1"/>
    <col min="4" max="4" width="9.85546875" style="17" customWidth="1"/>
    <col min="5" max="5" width="39.5703125" style="17" customWidth="1"/>
    <col min="6" max="6" width="12.42578125" style="17" customWidth="1"/>
    <col min="7" max="7" width="13.42578125" style="17" customWidth="1"/>
    <col min="8" max="8" width="12.7109375" style="17" customWidth="1"/>
    <col min="9" max="9" width="12.85546875" style="17" customWidth="1"/>
    <col min="10" max="10" width="13.5703125" style="17" customWidth="1"/>
    <col min="11" max="11" width="13.42578125" style="17" bestFit="1" customWidth="1"/>
    <col min="12" max="16384" width="11.85546875" style="16"/>
  </cols>
  <sheetData>
    <row r="1" spans="1:1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customHeight="1" x14ac:dyDescent="0.25">
      <c r="A2" s="87" t="s">
        <v>97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 customHeight="1" x14ac:dyDescent="0.25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75" customHeight="1" x14ac:dyDescent="0.25">
      <c r="A4" s="88" t="s">
        <v>96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5.75" customHeight="1" x14ac:dyDescent="0.25">
      <c r="A5" s="88" t="s">
        <v>189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5.2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36.75" customHeight="1" x14ac:dyDescent="0.25">
      <c r="A7" s="89" t="s">
        <v>83</v>
      </c>
      <c r="B7" s="89" t="s">
        <v>73</v>
      </c>
      <c r="C7" s="89" t="s">
        <v>84</v>
      </c>
      <c r="D7" s="89"/>
      <c r="E7" s="89"/>
      <c r="F7" s="90" t="s">
        <v>77</v>
      </c>
      <c r="G7" s="90"/>
      <c r="H7" s="90"/>
      <c r="I7" s="90"/>
      <c r="J7" s="90"/>
      <c r="K7" s="91" t="s">
        <v>78</v>
      </c>
    </row>
    <row r="8" spans="1:11" s="18" customFormat="1" ht="42" customHeight="1" x14ac:dyDescent="0.25">
      <c r="A8" s="89"/>
      <c r="B8" s="89"/>
      <c r="C8" s="31" t="s">
        <v>185</v>
      </c>
      <c r="D8" s="32" t="s">
        <v>85</v>
      </c>
      <c r="E8" s="33" t="s">
        <v>186</v>
      </c>
      <c r="F8" s="34" t="s">
        <v>79</v>
      </c>
      <c r="G8" s="34" t="s">
        <v>80</v>
      </c>
      <c r="H8" s="34" t="s">
        <v>74</v>
      </c>
      <c r="I8" s="35" t="s">
        <v>75</v>
      </c>
      <c r="J8" s="35" t="s">
        <v>81</v>
      </c>
      <c r="K8" s="91"/>
    </row>
    <row r="9" spans="1:11" x14ac:dyDescent="0.25">
      <c r="A9" s="19"/>
      <c r="B9" s="20"/>
      <c r="C9" s="20"/>
      <c r="D9" s="21"/>
      <c r="E9" s="22"/>
      <c r="F9" s="60"/>
      <c r="G9" s="60"/>
      <c r="H9" s="60"/>
      <c r="I9" s="60"/>
      <c r="J9" s="60"/>
      <c r="K9" s="60"/>
    </row>
    <row r="10" spans="1:11" x14ac:dyDescent="0.25">
      <c r="A10" s="42" t="s">
        <v>116</v>
      </c>
      <c r="B10" s="43"/>
      <c r="C10" s="44"/>
      <c r="D10" s="44"/>
      <c r="E10" s="45"/>
      <c r="F10" s="67">
        <f>SUM(F12,F44,F79)</f>
        <v>48848117</v>
      </c>
      <c r="G10" s="67">
        <f t="shared" ref="G10:K10" si="0">SUM(G12,G44,G79)</f>
        <v>0</v>
      </c>
      <c r="H10" s="67">
        <f t="shared" si="0"/>
        <v>48848117</v>
      </c>
      <c r="I10" s="67">
        <f t="shared" si="0"/>
        <v>28801657.020000003</v>
      </c>
      <c r="J10" s="67">
        <f t="shared" si="0"/>
        <v>28048970.749999996</v>
      </c>
      <c r="K10" s="67">
        <f t="shared" si="0"/>
        <v>20046459.98</v>
      </c>
    </row>
    <row r="11" spans="1:11" x14ac:dyDescent="0.25">
      <c r="A11" s="46"/>
      <c r="B11" s="47"/>
      <c r="C11" s="48"/>
      <c r="D11" s="49"/>
      <c r="E11" s="50"/>
      <c r="F11" s="51"/>
      <c r="G11" s="51"/>
      <c r="H11" s="51"/>
      <c r="I11" s="51"/>
      <c r="J11" s="51"/>
      <c r="K11" s="51"/>
    </row>
    <row r="12" spans="1:11" ht="15" customHeight="1" x14ac:dyDescent="0.25">
      <c r="A12" s="52">
        <v>10000</v>
      </c>
      <c r="B12" s="53" t="s">
        <v>86</v>
      </c>
      <c r="C12" s="54"/>
      <c r="D12" s="54"/>
      <c r="E12" s="55"/>
      <c r="F12" s="68">
        <f>SUM(F13,F16,F24,F28,F37,F40)</f>
        <v>38884304.234999999</v>
      </c>
      <c r="G12" s="68">
        <f t="shared" ref="G12:K12" si="1">SUM(G13,G16,G24,G28,G37,G40)</f>
        <v>0</v>
      </c>
      <c r="H12" s="68">
        <f t="shared" si="1"/>
        <v>38884304.234999999</v>
      </c>
      <c r="I12" s="68">
        <f t="shared" si="1"/>
        <v>24533905.770000003</v>
      </c>
      <c r="J12" s="68">
        <f t="shared" si="1"/>
        <v>24458645.829999998</v>
      </c>
      <c r="K12" s="68">
        <f t="shared" si="1"/>
        <v>14350398.464999998</v>
      </c>
    </row>
    <row r="13" spans="1:11" s="17" customFormat="1" ht="15" customHeight="1" x14ac:dyDescent="0.25">
      <c r="A13" s="23"/>
      <c r="B13" s="37">
        <v>11000</v>
      </c>
      <c r="C13" s="38" t="s">
        <v>87</v>
      </c>
      <c r="D13" s="39"/>
      <c r="E13" s="40"/>
      <c r="F13" s="69">
        <f>SUM(F14)</f>
        <v>6195624.6399999997</v>
      </c>
      <c r="G13" s="69">
        <f t="shared" ref="G13:K13" si="2">SUM(G14)</f>
        <v>0</v>
      </c>
      <c r="H13" s="69">
        <f t="shared" si="2"/>
        <v>6195624.6399999997</v>
      </c>
      <c r="I13" s="69">
        <f t="shared" si="2"/>
        <v>4032150.25</v>
      </c>
      <c r="J13" s="69">
        <f t="shared" si="2"/>
        <v>4032150.25</v>
      </c>
      <c r="K13" s="69">
        <f t="shared" si="2"/>
        <v>2163474.3899999997</v>
      </c>
    </row>
    <row r="14" spans="1:11" s="17" customFormat="1" ht="15" customHeight="1" x14ac:dyDescent="0.25">
      <c r="A14" s="23"/>
      <c r="B14" s="26"/>
      <c r="C14" s="56">
        <v>11300</v>
      </c>
      <c r="D14" s="57" t="s">
        <v>88</v>
      </c>
      <c r="E14" s="58"/>
      <c r="F14" s="70">
        <f t="shared" ref="F14:K14" si="3">SUM(F15)</f>
        <v>6195624.6399999997</v>
      </c>
      <c r="G14" s="70">
        <f t="shared" si="3"/>
        <v>0</v>
      </c>
      <c r="H14" s="70">
        <f t="shared" si="3"/>
        <v>6195624.6399999997</v>
      </c>
      <c r="I14" s="70">
        <f t="shared" si="3"/>
        <v>4032150.25</v>
      </c>
      <c r="J14" s="70">
        <f t="shared" si="3"/>
        <v>4032150.25</v>
      </c>
      <c r="K14" s="70">
        <f t="shared" si="3"/>
        <v>2163474.3899999997</v>
      </c>
    </row>
    <row r="15" spans="1:11" s="25" customFormat="1" x14ac:dyDescent="0.25">
      <c r="A15" s="23"/>
      <c r="B15" s="24"/>
      <c r="C15" s="26"/>
      <c r="D15" s="36">
        <v>11301</v>
      </c>
      <c r="E15" s="59" t="s">
        <v>98</v>
      </c>
      <c r="F15" s="71">
        <v>6195624.6399999997</v>
      </c>
      <c r="G15" s="71">
        <v>0</v>
      </c>
      <c r="H15" s="68">
        <f t="shared" ref="H15:H55" si="4">F15+G15</f>
        <v>6195624.6399999997</v>
      </c>
      <c r="I15" s="71">
        <v>4032150.25</v>
      </c>
      <c r="J15" s="71">
        <v>4032150.25</v>
      </c>
      <c r="K15" s="68">
        <f t="shared" ref="K15:K55" si="5">H15-I15</f>
        <v>2163474.3899999997</v>
      </c>
    </row>
    <row r="16" spans="1:11" s="25" customFormat="1" x14ac:dyDescent="0.25">
      <c r="A16" s="23"/>
      <c r="B16" s="37">
        <v>13000</v>
      </c>
      <c r="C16" s="38" t="s">
        <v>89</v>
      </c>
      <c r="D16" s="39"/>
      <c r="E16" s="40"/>
      <c r="F16" s="69">
        <f>SUM(F17,F19,F22)</f>
        <v>8434442.1400000006</v>
      </c>
      <c r="G16" s="69">
        <f t="shared" ref="G16:K16" si="6">SUM(G17,G19,G22)</f>
        <v>572890</v>
      </c>
      <c r="H16" s="69">
        <f t="shared" si="6"/>
        <v>9007332.1400000006</v>
      </c>
      <c r="I16" s="69">
        <f t="shared" si="6"/>
        <v>4308041.88</v>
      </c>
      <c r="J16" s="69">
        <f t="shared" si="6"/>
        <v>4308041.88</v>
      </c>
      <c r="K16" s="69">
        <f t="shared" si="6"/>
        <v>4699290.26</v>
      </c>
    </row>
    <row r="17" spans="1:11" x14ac:dyDescent="0.25">
      <c r="A17" s="23"/>
      <c r="B17" s="26"/>
      <c r="C17" s="56">
        <v>13100</v>
      </c>
      <c r="D17" s="57" t="s">
        <v>117</v>
      </c>
      <c r="E17" s="58"/>
      <c r="F17" s="70">
        <f>SUM(F18:F18)</f>
        <v>81303.509999999995</v>
      </c>
      <c r="G17" s="70">
        <f>SUM(G18:G18)</f>
        <v>0</v>
      </c>
      <c r="H17" s="70">
        <f>SUM(H18:H18)</f>
        <v>81303.509999999995</v>
      </c>
      <c r="I17" s="70">
        <f>SUM(I18:I18)</f>
        <v>56836.2</v>
      </c>
      <c r="J17" s="70">
        <f>SUM(J18:J18)</f>
        <v>56836.2</v>
      </c>
      <c r="K17" s="70">
        <f>SUM(K18:K18)</f>
        <v>24467.309999999998</v>
      </c>
    </row>
    <row r="18" spans="1:11" ht="30" x14ac:dyDescent="0.25">
      <c r="A18" s="23"/>
      <c r="B18" s="24"/>
      <c r="C18" s="26"/>
      <c r="D18" s="36">
        <v>13101</v>
      </c>
      <c r="E18" s="59" t="s">
        <v>118</v>
      </c>
      <c r="F18" s="71">
        <v>81303.509999999995</v>
      </c>
      <c r="G18" s="71">
        <v>0</v>
      </c>
      <c r="H18" s="68">
        <f t="shared" si="4"/>
        <v>81303.509999999995</v>
      </c>
      <c r="I18" s="71">
        <v>56836.2</v>
      </c>
      <c r="J18" s="71">
        <v>56836.2</v>
      </c>
      <c r="K18" s="68">
        <f t="shared" si="5"/>
        <v>24467.309999999998</v>
      </c>
    </row>
    <row r="19" spans="1:11" s="25" customFormat="1" x14ac:dyDescent="0.25">
      <c r="A19" s="23"/>
      <c r="B19" s="26"/>
      <c r="C19" s="56">
        <v>13200</v>
      </c>
      <c r="D19" s="57" t="s">
        <v>90</v>
      </c>
      <c r="E19" s="58"/>
      <c r="F19" s="70">
        <f t="shared" ref="F19:K19" si="7">SUM(F20:F21)</f>
        <v>4533801.25</v>
      </c>
      <c r="G19" s="70">
        <f t="shared" si="7"/>
        <v>0</v>
      </c>
      <c r="H19" s="70">
        <f t="shared" si="7"/>
        <v>4533801.25</v>
      </c>
      <c r="I19" s="70">
        <f t="shared" si="7"/>
        <v>878499.97</v>
      </c>
      <c r="J19" s="70">
        <f t="shared" si="7"/>
        <v>878499.97</v>
      </c>
      <c r="K19" s="70">
        <f t="shared" si="7"/>
        <v>3655301.28</v>
      </c>
    </row>
    <row r="20" spans="1:11" x14ac:dyDescent="0.25">
      <c r="A20" s="23"/>
      <c r="B20" s="24"/>
      <c r="C20" s="26"/>
      <c r="D20" s="36">
        <v>13202</v>
      </c>
      <c r="E20" s="59" t="s">
        <v>99</v>
      </c>
      <c r="F20" s="71">
        <v>1232873.3899999999</v>
      </c>
      <c r="G20" s="71">
        <v>0</v>
      </c>
      <c r="H20" s="68">
        <f t="shared" si="4"/>
        <v>1232873.3899999999</v>
      </c>
      <c r="I20" s="71">
        <v>367289.36</v>
      </c>
      <c r="J20" s="71">
        <v>367289.36</v>
      </c>
      <c r="K20" s="68">
        <f t="shared" si="5"/>
        <v>865584.02999999991</v>
      </c>
    </row>
    <row r="21" spans="1:11" x14ac:dyDescent="0.25">
      <c r="A21" s="23"/>
      <c r="B21" s="24"/>
      <c r="C21" s="26"/>
      <c r="D21" s="36">
        <v>13203</v>
      </c>
      <c r="E21" s="59" t="s">
        <v>187</v>
      </c>
      <c r="F21" s="71">
        <v>3300927.86</v>
      </c>
      <c r="G21" s="71">
        <v>0</v>
      </c>
      <c r="H21" s="68">
        <f t="shared" si="4"/>
        <v>3300927.86</v>
      </c>
      <c r="I21" s="71">
        <v>511210.61</v>
      </c>
      <c r="J21" s="71">
        <v>511210.61</v>
      </c>
      <c r="K21" s="68">
        <f t="shared" si="5"/>
        <v>2789717.25</v>
      </c>
    </row>
    <row r="22" spans="1:11" s="17" customFormat="1" ht="15" customHeight="1" x14ac:dyDescent="0.25">
      <c r="A22" s="23"/>
      <c r="B22" s="26"/>
      <c r="C22" s="56">
        <v>13400</v>
      </c>
      <c r="D22" s="57" t="s">
        <v>91</v>
      </c>
      <c r="E22" s="58"/>
      <c r="F22" s="70">
        <f t="shared" ref="F22:K22" si="8">SUM(F23)</f>
        <v>3819337.38</v>
      </c>
      <c r="G22" s="70">
        <f t="shared" si="8"/>
        <v>572890</v>
      </c>
      <c r="H22" s="70">
        <f t="shared" si="8"/>
        <v>4392227.38</v>
      </c>
      <c r="I22" s="70">
        <f t="shared" ref="I22:J22" si="9">SUM(I23)</f>
        <v>3372705.71</v>
      </c>
      <c r="J22" s="70">
        <f t="shared" si="9"/>
        <v>3372705.71</v>
      </c>
      <c r="K22" s="70">
        <f t="shared" si="8"/>
        <v>1019521.6699999999</v>
      </c>
    </row>
    <row r="23" spans="1:11" s="25" customFormat="1" x14ac:dyDescent="0.25">
      <c r="A23" s="23"/>
      <c r="B23" s="24"/>
      <c r="C23" s="26"/>
      <c r="D23" s="36">
        <v>13401</v>
      </c>
      <c r="E23" s="59" t="s">
        <v>91</v>
      </c>
      <c r="F23" s="71">
        <v>3819337.38</v>
      </c>
      <c r="G23" s="71">
        <v>572890</v>
      </c>
      <c r="H23" s="68">
        <f t="shared" si="4"/>
        <v>4392227.38</v>
      </c>
      <c r="I23" s="71">
        <v>3372705.71</v>
      </c>
      <c r="J23" s="71">
        <v>3372705.71</v>
      </c>
      <c r="K23" s="68">
        <f t="shared" si="5"/>
        <v>1019521.6699999999</v>
      </c>
    </row>
    <row r="24" spans="1:11" x14ac:dyDescent="0.25">
      <c r="A24" s="23"/>
      <c r="B24" s="37">
        <v>14000</v>
      </c>
      <c r="C24" s="38" t="s">
        <v>92</v>
      </c>
      <c r="D24" s="39"/>
      <c r="E24" s="40"/>
      <c r="F24" s="69">
        <f>SUM(F25)</f>
        <v>2039225.2749999999</v>
      </c>
      <c r="G24" s="69">
        <f t="shared" ref="G24:K24" si="10">SUM(G25)</f>
        <v>0</v>
      </c>
      <c r="H24" s="69">
        <f t="shared" si="10"/>
        <v>2039225.2749999999</v>
      </c>
      <c r="I24" s="69">
        <f t="shared" si="10"/>
        <v>1403275.94</v>
      </c>
      <c r="J24" s="69">
        <f t="shared" si="10"/>
        <v>1329916</v>
      </c>
      <c r="K24" s="69">
        <f t="shared" si="10"/>
        <v>635949.33500000008</v>
      </c>
    </row>
    <row r="25" spans="1:11" x14ac:dyDescent="0.25">
      <c r="A25" s="23"/>
      <c r="B25" s="26"/>
      <c r="C25" s="56">
        <v>14100</v>
      </c>
      <c r="D25" s="57" t="s">
        <v>93</v>
      </c>
      <c r="E25" s="58"/>
      <c r="F25" s="70">
        <f t="shared" ref="F25:K25" si="11">SUM(F26:F27)</f>
        <v>2039225.2749999999</v>
      </c>
      <c r="G25" s="70">
        <f t="shared" si="11"/>
        <v>0</v>
      </c>
      <c r="H25" s="70">
        <f t="shared" si="11"/>
        <v>2039225.2749999999</v>
      </c>
      <c r="I25" s="70">
        <f t="shared" si="11"/>
        <v>1403275.94</v>
      </c>
      <c r="J25" s="70">
        <f t="shared" ref="J25" si="12">SUM(J26:J27)</f>
        <v>1329916</v>
      </c>
      <c r="K25" s="70">
        <f t="shared" si="11"/>
        <v>635949.33500000008</v>
      </c>
    </row>
    <row r="26" spans="1:11" ht="15" customHeight="1" x14ac:dyDescent="0.25">
      <c r="A26" s="23"/>
      <c r="B26" s="24"/>
      <c r="C26" s="26"/>
      <c r="D26" s="36">
        <v>14101</v>
      </c>
      <c r="E26" s="59" t="s">
        <v>100</v>
      </c>
      <c r="F26" s="71">
        <v>963358.83</v>
      </c>
      <c r="G26" s="71">
        <v>0</v>
      </c>
      <c r="H26" s="68">
        <f t="shared" si="4"/>
        <v>963358.83</v>
      </c>
      <c r="I26" s="73">
        <v>643595.24</v>
      </c>
      <c r="J26" s="73">
        <v>610197.97</v>
      </c>
      <c r="K26" s="68">
        <f t="shared" si="5"/>
        <v>319763.58999999997</v>
      </c>
    </row>
    <row r="27" spans="1:11" s="41" customFormat="1" ht="30" x14ac:dyDescent="0.25">
      <c r="A27" s="23"/>
      <c r="B27" s="24"/>
      <c r="C27" s="26"/>
      <c r="D27" s="36">
        <v>14102</v>
      </c>
      <c r="E27" s="59" t="s">
        <v>101</v>
      </c>
      <c r="F27" s="60">
        <f>1075866.23+0.215</f>
        <v>1075866.4450000001</v>
      </c>
      <c r="G27" s="71">
        <v>0</v>
      </c>
      <c r="H27" s="68">
        <f t="shared" si="4"/>
        <v>1075866.4450000001</v>
      </c>
      <c r="I27" s="73">
        <v>759680.7</v>
      </c>
      <c r="J27" s="73">
        <v>719718.03</v>
      </c>
      <c r="K27" s="68">
        <f t="shared" si="5"/>
        <v>316185.74500000011</v>
      </c>
    </row>
    <row r="28" spans="1:11" x14ac:dyDescent="0.25">
      <c r="A28" s="23"/>
      <c r="B28" s="37">
        <v>15000</v>
      </c>
      <c r="C28" s="38" t="s">
        <v>94</v>
      </c>
      <c r="D28" s="39"/>
      <c r="E28" s="40"/>
      <c r="F28" s="69">
        <f>SUM(F29)</f>
        <v>3994378.3499999996</v>
      </c>
      <c r="G28" s="69">
        <f t="shared" ref="G28:K28" si="13">SUM(G29)</f>
        <v>5000</v>
      </c>
      <c r="H28" s="69">
        <f t="shared" si="13"/>
        <v>3999378.3499999996</v>
      </c>
      <c r="I28" s="69">
        <f t="shared" si="13"/>
        <v>2553581.2399999998</v>
      </c>
      <c r="J28" s="69">
        <f t="shared" si="13"/>
        <v>2551681.2399999998</v>
      </c>
      <c r="K28" s="69">
        <f t="shared" si="13"/>
        <v>1445797.11</v>
      </c>
    </row>
    <row r="29" spans="1:11" s="25" customFormat="1" x14ac:dyDescent="0.25">
      <c r="A29" s="23"/>
      <c r="B29" s="26"/>
      <c r="C29" s="56">
        <v>15400</v>
      </c>
      <c r="D29" s="57" t="s">
        <v>95</v>
      </c>
      <c r="E29" s="58"/>
      <c r="F29" s="70">
        <f>SUM(F30:F36)</f>
        <v>3994378.3499999996</v>
      </c>
      <c r="G29" s="70">
        <f t="shared" ref="G29:K29" si="14">SUM(G30:G36)</f>
        <v>5000</v>
      </c>
      <c r="H29" s="70">
        <f t="shared" si="14"/>
        <v>3999378.3499999996</v>
      </c>
      <c r="I29" s="70">
        <f t="shared" si="14"/>
        <v>2553581.2399999998</v>
      </c>
      <c r="J29" s="70">
        <f t="shared" si="14"/>
        <v>2551681.2399999998</v>
      </c>
      <c r="K29" s="70">
        <f t="shared" si="14"/>
        <v>1445797.11</v>
      </c>
    </row>
    <row r="30" spans="1:11" x14ac:dyDescent="0.25">
      <c r="A30" s="23"/>
      <c r="B30" s="24"/>
      <c r="C30" s="26"/>
      <c r="D30" s="36">
        <v>15401</v>
      </c>
      <c r="E30" s="59" t="s">
        <v>102</v>
      </c>
      <c r="F30" s="71">
        <v>809606.51</v>
      </c>
      <c r="G30" s="71">
        <v>0</v>
      </c>
      <c r="H30" s="68">
        <f t="shared" si="4"/>
        <v>809606.51</v>
      </c>
      <c r="I30" s="71">
        <v>564900.81000000006</v>
      </c>
      <c r="J30" s="71">
        <v>564900.81000000006</v>
      </c>
      <c r="K30" s="68">
        <f t="shared" si="5"/>
        <v>244705.69999999995</v>
      </c>
    </row>
    <row r="31" spans="1:11" s="17" customFormat="1" ht="15" customHeight="1" x14ac:dyDescent="0.25">
      <c r="A31" s="23"/>
      <c r="B31" s="24"/>
      <c r="C31" s="26"/>
      <c r="D31" s="36">
        <v>15402</v>
      </c>
      <c r="E31" s="59" t="s">
        <v>103</v>
      </c>
      <c r="F31" s="71">
        <v>443138.19</v>
      </c>
      <c r="G31" s="71">
        <v>0</v>
      </c>
      <c r="H31" s="68">
        <f t="shared" si="4"/>
        <v>443138.19</v>
      </c>
      <c r="I31" s="71">
        <v>306248.87</v>
      </c>
      <c r="J31" s="71">
        <v>306248.87</v>
      </c>
      <c r="K31" s="68">
        <f t="shared" si="5"/>
        <v>136889.32</v>
      </c>
    </row>
    <row r="32" spans="1:11" s="25" customFormat="1" x14ac:dyDescent="0.25">
      <c r="A32" s="23"/>
      <c r="B32" s="24"/>
      <c r="C32" s="26"/>
      <c r="D32" s="36">
        <v>15403</v>
      </c>
      <c r="E32" s="59" t="s">
        <v>188</v>
      </c>
      <c r="F32" s="71">
        <v>1776096.57</v>
      </c>
      <c r="G32" s="71">
        <v>0</v>
      </c>
      <c r="H32" s="68">
        <f t="shared" si="4"/>
        <v>1776096.57</v>
      </c>
      <c r="I32" s="71">
        <v>1232450.7</v>
      </c>
      <c r="J32" s="71">
        <v>1232450.7</v>
      </c>
      <c r="K32" s="68">
        <f t="shared" si="5"/>
        <v>543645.87000000011</v>
      </c>
    </row>
    <row r="33" spans="1:11" x14ac:dyDescent="0.25">
      <c r="A33" s="23"/>
      <c r="B33" s="24"/>
      <c r="C33" s="26"/>
      <c r="D33" s="36">
        <v>15404</v>
      </c>
      <c r="E33" s="59" t="s">
        <v>119</v>
      </c>
      <c r="F33" s="71">
        <v>418213</v>
      </c>
      <c r="G33" s="71">
        <v>0</v>
      </c>
      <c r="H33" s="68">
        <f t="shared" si="4"/>
        <v>418213</v>
      </c>
      <c r="I33" s="71">
        <v>192367.77</v>
      </c>
      <c r="J33" s="71">
        <v>192367.77</v>
      </c>
      <c r="K33" s="68">
        <f t="shared" si="5"/>
        <v>225845.23</v>
      </c>
    </row>
    <row r="34" spans="1:11" x14ac:dyDescent="0.25">
      <c r="A34" s="23"/>
      <c r="B34" s="24"/>
      <c r="C34" s="26"/>
      <c r="D34" s="36">
        <v>15405</v>
      </c>
      <c r="E34" s="59" t="s">
        <v>120</v>
      </c>
      <c r="F34" s="71">
        <v>155434.32</v>
      </c>
      <c r="G34" s="71">
        <v>0</v>
      </c>
      <c r="H34" s="68">
        <f t="shared" si="4"/>
        <v>155434.32</v>
      </c>
      <c r="I34" s="71"/>
      <c r="J34" s="71"/>
      <c r="K34" s="68">
        <f t="shared" si="5"/>
        <v>155434.32</v>
      </c>
    </row>
    <row r="35" spans="1:11" ht="15" customHeight="1" x14ac:dyDescent="0.25">
      <c r="A35" s="23"/>
      <c r="B35" s="24"/>
      <c r="C35" s="26"/>
      <c r="D35" s="36">
        <v>15406</v>
      </c>
      <c r="E35" s="59" t="s">
        <v>121</v>
      </c>
      <c r="F35" s="71">
        <v>338595.36</v>
      </c>
      <c r="G35" s="71">
        <v>0</v>
      </c>
      <c r="H35" s="68">
        <f t="shared" si="4"/>
        <v>338595.36</v>
      </c>
      <c r="I35" s="71">
        <v>240394.23999999999</v>
      </c>
      <c r="J35" s="71">
        <v>240394.23999999999</v>
      </c>
      <c r="K35" s="68">
        <f t="shared" si="5"/>
        <v>98201.12</v>
      </c>
    </row>
    <row r="36" spans="1:11" s="17" customFormat="1" ht="15" customHeight="1" x14ac:dyDescent="0.25">
      <c r="A36" s="23"/>
      <c r="B36" s="24"/>
      <c r="C36" s="26"/>
      <c r="D36" s="36">
        <v>15412</v>
      </c>
      <c r="E36" s="59" t="s">
        <v>122</v>
      </c>
      <c r="F36" s="71">
        <v>53294.400000000001</v>
      </c>
      <c r="G36" s="71">
        <v>5000</v>
      </c>
      <c r="H36" s="68">
        <f t="shared" si="4"/>
        <v>58294.400000000001</v>
      </c>
      <c r="I36" s="71">
        <v>17218.849999999999</v>
      </c>
      <c r="J36" s="71">
        <v>15318.85</v>
      </c>
      <c r="K36" s="68">
        <f t="shared" si="5"/>
        <v>41075.550000000003</v>
      </c>
    </row>
    <row r="37" spans="1:11" s="17" customFormat="1" ht="15" customHeight="1" x14ac:dyDescent="0.25">
      <c r="A37" s="23"/>
      <c r="B37" s="37">
        <v>16000</v>
      </c>
      <c r="C37" s="39" t="s">
        <v>82</v>
      </c>
      <c r="D37" s="39"/>
      <c r="E37" s="40"/>
      <c r="F37" s="69">
        <f>SUM(F38)</f>
        <v>786092.87</v>
      </c>
      <c r="G37" s="69">
        <f t="shared" ref="G37:K38" si="15">SUM(G38)</f>
        <v>-5000</v>
      </c>
      <c r="H37" s="69">
        <f t="shared" si="15"/>
        <v>781092.87</v>
      </c>
      <c r="I37" s="69">
        <f t="shared" si="15"/>
        <v>0</v>
      </c>
      <c r="J37" s="69">
        <f t="shared" si="15"/>
        <v>0</v>
      </c>
      <c r="K37" s="69">
        <f t="shared" si="15"/>
        <v>781092.87</v>
      </c>
    </row>
    <row r="38" spans="1:11" s="25" customFormat="1" x14ac:dyDescent="0.25">
      <c r="A38" s="23"/>
      <c r="B38" s="26"/>
      <c r="C38" s="56">
        <v>16100</v>
      </c>
      <c r="D38" s="56" t="s">
        <v>183</v>
      </c>
      <c r="E38" s="58"/>
      <c r="F38" s="70">
        <f>SUM(F39)</f>
        <v>786092.87</v>
      </c>
      <c r="G38" s="70">
        <f t="shared" si="15"/>
        <v>-5000</v>
      </c>
      <c r="H38" s="70">
        <f t="shared" si="15"/>
        <v>781092.87</v>
      </c>
      <c r="I38" s="70">
        <f t="shared" si="15"/>
        <v>0</v>
      </c>
      <c r="J38" s="70">
        <f t="shared" si="15"/>
        <v>0</v>
      </c>
      <c r="K38" s="70">
        <f t="shared" si="15"/>
        <v>781092.87</v>
      </c>
    </row>
    <row r="39" spans="1:11" x14ac:dyDescent="0.25">
      <c r="A39" s="23"/>
      <c r="B39" s="24"/>
      <c r="C39" s="26"/>
      <c r="D39" s="36">
        <v>16101</v>
      </c>
      <c r="E39" s="59" t="s">
        <v>184</v>
      </c>
      <c r="F39" s="71">
        <v>786092.87</v>
      </c>
      <c r="G39" s="71">
        <v>-5000</v>
      </c>
      <c r="H39" s="68">
        <f t="shared" ref="H39" si="16">F39+G39</f>
        <v>781092.87</v>
      </c>
      <c r="I39" s="71">
        <v>0</v>
      </c>
      <c r="J39" s="71">
        <v>0</v>
      </c>
      <c r="K39" s="68">
        <f t="shared" ref="K39" si="17">H39-I39</f>
        <v>781092.87</v>
      </c>
    </row>
    <row r="40" spans="1:11" s="17" customFormat="1" ht="15" customHeight="1" x14ac:dyDescent="0.25">
      <c r="A40" s="23"/>
      <c r="B40" s="37">
        <v>17000</v>
      </c>
      <c r="C40" s="38" t="s">
        <v>104</v>
      </c>
      <c r="D40" s="39"/>
      <c r="E40" s="40"/>
      <c r="F40" s="69">
        <f t="shared" ref="F40:K41" si="18">SUM(F41)</f>
        <v>17434540.960000001</v>
      </c>
      <c r="G40" s="69">
        <f t="shared" si="18"/>
        <v>-572890</v>
      </c>
      <c r="H40" s="69">
        <f t="shared" si="18"/>
        <v>16861650.960000001</v>
      </c>
      <c r="I40" s="69">
        <f t="shared" si="18"/>
        <v>12236856.460000001</v>
      </c>
      <c r="J40" s="69">
        <f t="shared" si="18"/>
        <v>12236856.460000001</v>
      </c>
      <c r="K40" s="69">
        <f t="shared" si="18"/>
        <v>4624794.5</v>
      </c>
    </row>
    <row r="41" spans="1:11" s="25" customFormat="1" x14ac:dyDescent="0.25">
      <c r="A41" s="23"/>
      <c r="B41" s="26"/>
      <c r="C41" s="56">
        <v>17100</v>
      </c>
      <c r="D41" s="57" t="s">
        <v>105</v>
      </c>
      <c r="E41" s="58"/>
      <c r="F41" s="70">
        <f t="shared" si="18"/>
        <v>17434540.960000001</v>
      </c>
      <c r="G41" s="70">
        <f t="shared" si="18"/>
        <v>-572890</v>
      </c>
      <c r="H41" s="70">
        <f t="shared" si="18"/>
        <v>16861650.960000001</v>
      </c>
      <c r="I41" s="70">
        <f t="shared" si="18"/>
        <v>12236856.460000001</v>
      </c>
      <c r="J41" s="70">
        <f t="shared" si="18"/>
        <v>12236856.460000001</v>
      </c>
      <c r="K41" s="70">
        <f t="shared" si="18"/>
        <v>4624794.5</v>
      </c>
    </row>
    <row r="42" spans="1:11" x14ac:dyDescent="0.25">
      <c r="A42" s="23"/>
      <c r="B42" s="24"/>
      <c r="C42" s="26"/>
      <c r="D42" s="36">
        <v>17101</v>
      </c>
      <c r="E42" s="59" t="s">
        <v>106</v>
      </c>
      <c r="F42" s="71">
        <v>17434540.960000001</v>
      </c>
      <c r="G42" s="71">
        <v>-572890</v>
      </c>
      <c r="H42" s="68">
        <f t="shared" si="4"/>
        <v>16861650.960000001</v>
      </c>
      <c r="I42" s="71">
        <v>12236856.460000001</v>
      </c>
      <c r="J42" s="71">
        <v>12236856.460000001</v>
      </c>
      <c r="K42" s="68">
        <f t="shared" si="5"/>
        <v>4624794.5</v>
      </c>
    </row>
    <row r="43" spans="1:11" s="25" customFormat="1" x14ac:dyDescent="0.25">
      <c r="A43" s="23"/>
      <c r="B43" s="24"/>
      <c r="C43" s="26"/>
      <c r="D43" s="36"/>
      <c r="E43" s="59"/>
      <c r="F43" s="71"/>
      <c r="G43" s="71"/>
      <c r="H43" s="68"/>
      <c r="I43" s="71"/>
      <c r="J43" s="71"/>
      <c r="K43" s="68"/>
    </row>
    <row r="44" spans="1:11" x14ac:dyDescent="0.25">
      <c r="A44" s="52">
        <v>20000</v>
      </c>
      <c r="B44" s="53" t="s">
        <v>108</v>
      </c>
      <c r="C44" s="54"/>
      <c r="D44" s="54"/>
      <c r="E44" s="55"/>
      <c r="F44" s="68">
        <f>SUM(F45,F56,F61,F68,F71)</f>
        <v>312214.78499999997</v>
      </c>
      <c r="G44" s="68">
        <f t="shared" ref="G44:K44" si="19">SUM(G45,G56,G61,G68,G71)</f>
        <v>0</v>
      </c>
      <c r="H44" s="68">
        <f t="shared" si="19"/>
        <v>312214.78499999997</v>
      </c>
      <c r="I44" s="68">
        <f t="shared" si="19"/>
        <v>67117.52</v>
      </c>
      <c r="J44" s="68">
        <f t="shared" si="19"/>
        <v>67117.52</v>
      </c>
      <c r="K44" s="68">
        <f t="shared" si="19"/>
        <v>245097.26500000001</v>
      </c>
    </row>
    <row r="45" spans="1:11" s="17" customFormat="1" ht="15" customHeight="1" x14ac:dyDescent="0.25">
      <c r="A45" s="23"/>
      <c r="B45" s="37">
        <v>21000</v>
      </c>
      <c r="C45" s="38" t="s">
        <v>123</v>
      </c>
      <c r="D45" s="39"/>
      <c r="E45" s="40"/>
      <c r="F45" s="69">
        <f>SUM(F46,F48,F50,F52,F54)</f>
        <v>88850.235000000001</v>
      </c>
      <c r="G45" s="69">
        <f t="shared" ref="G45:K45" si="20">SUM(G46,G48,G50,G52,G54)</f>
        <v>0</v>
      </c>
      <c r="H45" s="69">
        <f t="shared" si="20"/>
        <v>88850.235000000001</v>
      </c>
      <c r="I45" s="69">
        <f t="shared" si="20"/>
        <v>60755.689999999995</v>
      </c>
      <c r="J45" s="69">
        <f t="shared" si="20"/>
        <v>60755.689999999995</v>
      </c>
      <c r="K45" s="69">
        <f t="shared" si="20"/>
        <v>28094.545000000006</v>
      </c>
    </row>
    <row r="46" spans="1:11" s="25" customFormat="1" x14ac:dyDescent="0.25">
      <c r="A46" s="23"/>
      <c r="B46" s="26"/>
      <c r="C46" s="56">
        <v>21100</v>
      </c>
      <c r="D46" s="57" t="s">
        <v>124</v>
      </c>
      <c r="E46" s="58"/>
      <c r="F46" s="70">
        <f>SUM(F47:F47)</f>
        <v>45604.915000000001</v>
      </c>
      <c r="G46" s="70">
        <f>SUM(G47:G47)</f>
        <v>0</v>
      </c>
      <c r="H46" s="70">
        <f>SUM(H47:H47)</f>
        <v>45604.915000000001</v>
      </c>
      <c r="I46" s="70">
        <f>SUM(I47:I47)</f>
        <v>39565.769999999997</v>
      </c>
      <c r="J46" s="70">
        <f>SUM(J47:J47)</f>
        <v>39565.769999999997</v>
      </c>
      <c r="K46" s="70">
        <f>SUM(K47:K47)</f>
        <v>6039.1450000000041</v>
      </c>
    </row>
    <row r="47" spans="1:11" x14ac:dyDescent="0.25">
      <c r="A47" s="23"/>
      <c r="B47" s="24"/>
      <c r="C47" s="26"/>
      <c r="D47" s="36">
        <v>21101</v>
      </c>
      <c r="E47" s="59" t="s">
        <v>125</v>
      </c>
      <c r="F47" s="60">
        <v>45604.915000000001</v>
      </c>
      <c r="G47" s="71">
        <v>0</v>
      </c>
      <c r="H47" s="68">
        <f t="shared" si="4"/>
        <v>45604.915000000001</v>
      </c>
      <c r="I47" s="71">
        <v>39565.769999999997</v>
      </c>
      <c r="J47" s="71">
        <v>39565.769999999997</v>
      </c>
      <c r="K47" s="68">
        <f t="shared" si="5"/>
        <v>6039.1450000000041</v>
      </c>
    </row>
    <row r="48" spans="1:11" x14ac:dyDescent="0.25">
      <c r="A48" s="23"/>
      <c r="B48" s="26"/>
      <c r="C48" s="56">
        <v>21200</v>
      </c>
      <c r="D48" s="57" t="s">
        <v>126</v>
      </c>
      <c r="E48" s="58"/>
      <c r="F48" s="70">
        <f t="shared" ref="F48:K48" si="21">SUM(F49)</f>
        <v>1972.21</v>
      </c>
      <c r="G48" s="70">
        <f t="shared" si="21"/>
        <v>0</v>
      </c>
      <c r="H48" s="70">
        <f t="shared" si="21"/>
        <v>1972.21</v>
      </c>
      <c r="I48" s="70">
        <f t="shared" ref="I48:J48" si="22">SUM(I49)</f>
        <v>0</v>
      </c>
      <c r="J48" s="70">
        <f t="shared" si="22"/>
        <v>0</v>
      </c>
      <c r="K48" s="70">
        <f t="shared" si="21"/>
        <v>1972.21</v>
      </c>
    </row>
    <row r="49" spans="1:11" ht="30" x14ac:dyDescent="0.25">
      <c r="A49" s="23"/>
      <c r="B49" s="24"/>
      <c r="C49" s="26"/>
      <c r="D49" s="36">
        <v>21201</v>
      </c>
      <c r="E49" s="59" t="s">
        <v>126</v>
      </c>
      <c r="F49" s="71">
        <v>1972.21</v>
      </c>
      <c r="G49" s="71">
        <v>0</v>
      </c>
      <c r="H49" s="68">
        <f t="shared" si="4"/>
        <v>1972.21</v>
      </c>
      <c r="I49" s="71">
        <v>0</v>
      </c>
      <c r="J49" s="71">
        <v>0</v>
      </c>
      <c r="K49" s="68">
        <f t="shared" si="5"/>
        <v>1972.21</v>
      </c>
    </row>
    <row r="50" spans="1:11" x14ac:dyDescent="0.25">
      <c r="A50" s="23"/>
      <c r="B50" s="26"/>
      <c r="C50" s="56">
        <v>21400</v>
      </c>
      <c r="D50" s="57" t="s">
        <v>127</v>
      </c>
      <c r="E50" s="58"/>
      <c r="F50" s="70">
        <f t="shared" ref="F50:K50" si="23">SUM(F51)</f>
        <v>14694.45</v>
      </c>
      <c r="G50" s="70">
        <f t="shared" si="23"/>
        <v>0</v>
      </c>
      <c r="H50" s="70">
        <f t="shared" si="23"/>
        <v>14694.45</v>
      </c>
      <c r="I50" s="70">
        <f t="shared" ref="I50:J50" si="24">SUM(I51)</f>
        <v>0</v>
      </c>
      <c r="J50" s="70">
        <f t="shared" si="24"/>
        <v>0</v>
      </c>
      <c r="K50" s="70">
        <f t="shared" si="23"/>
        <v>14694.45</v>
      </c>
    </row>
    <row r="51" spans="1:11" ht="45" x14ac:dyDescent="0.25">
      <c r="A51" s="23"/>
      <c r="B51" s="24"/>
      <c r="C51" s="26"/>
      <c r="D51" s="36">
        <v>21401</v>
      </c>
      <c r="E51" s="59" t="s">
        <v>128</v>
      </c>
      <c r="F51" s="71">
        <v>14694.45</v>
      </c>
      <c r="G51" s="71">
        <v>0</v>
      </c>
      <c r="H51" s="68">
        <f t="shared" si="4"/>
        <v>14694.45</v>
      </c>
      <c r="I51" s="71">
        <v>0</v>
      </c>
      <c r="J51" s="71">
        <v>0</v>
      </c>
      <c r="K51" s="68">
        <f t="shared" si="5"/>
        <v>14694.45</v>
      </c>
    </row>
    <row r="52" spans="1:11" x14ac:dyDescent="0.25">
      <c r="A52" s="23"/>
      <c r="B52" s="26"/>
      <c r="C52" s="56">
        <v>21500</v>
      </c>
      <c r="D52" s="57" t="s">
        <v>129</v>
      </c>
      <c r="E52" s="58"/>
      <c r="F52" s="70">
        <f t="shared" ref="F52:K52" si="25">SUM(F53)</f>
        <v>12480</v>
      </c>
      <c r="G52" s="70">
        <f t="shared" si="25"/>
        <v>0</v>
      </c>
      <c r="H52" s="70">
        <f t="shared" si="25"/>
        <v>12480</v>
      </c>
      <c r="I52" s="70">
        <f t="shared" ref="I52:J52" si="26">SUM(I53)</f>
        <v>11151</v>
      </c>
      <c r="J52" s="70">
        <f t="shared" si="26"/>
        <v>11151</v>
      </c>
      <c r="K52" s="70">
        <f t="shared" si="25"/>
        <v>1329</v>
      </c>
    </row>
    <row r="53" spans="1:11" x14ac:dyDescent="0.25">
      <c r="A53" s="23"/>
      <c r="B53" s="24"/>
      <c r="C53" s="26"/>
      <c r="D53" s="36">
        <v>21501</v>
      </c>
      <c r="E53" s="59" t="s">
        <v>130</v>
      </c>
      <c r="F53" s="71">
        <v>12480</v>
      </c>
      <c r="G53" s="71">
        <v>0</v>
      </c>
      <c r="H53" s="68">
        <f t="shared" si="4"/>
        <v>12480</v>
      </c>
      <c r="I53" s="71">
        <v>11151</v>
      </c>
      <c r="J53" s="71">
        <v>11151</v>
      </c>
      <c r="K53" s="68">
        <f t="shared" si="5"/>
        <v>1329</v>
      </c>
    </row>
    <row r="54" spans="1:11" x14ac:dyDescent="0.25">
      <c r="A54" s="23"/>
      <c r="B54" s="26"/>
      <c r="C54" s="56">
        <v>21600</v>
      </c>
      <c r="D54" s="57" t="s">
        <v>131</v>
      </c>
      <c r="E54" s="58"/>
      <c r="F54" s="70">
        <f t="shared" ref="F54:K54" si="27">SUM(F55)</f>
        <v>14098.66</v>
      </c>
      <c r="G54" s="70">
        <f t="shared" si="27"/>
        <v>0</v>
      </c>
      <c r="H54" s="70">
        <f t="shared" si="27"/>
        <v>14098.66</v>
      </c>
      <c r="I54" s="70">
        <f t="shared" ref="I54:J54" si="28">SUM(I55)</f>
        <v>10038.92</v>
      </c>
      <c r="J54" s="70">
        <f t="shared" si="28"/>
        <v>10038.92</v>
      </c>
      <c r="K54" s="70">
        <f t="shared" si="27"/>
        <v>4059.74</v>
      </c>
    </row>
    <row r="55" spans="1:11" x14ac:dyDescent="0.25">
      <c r="A55" s="23"/>
      <c r="B55" s="24"/>
      <c r="C55" s="26"/>
      <c r="D55" s="36">
        <v>21601</v>
      </c>
      <c r="E55" s="59" t="s">
        <v>131</v>
      </c>
      <c r="F55" s="71">
        <v>14098.66</v>
      </c>
      <c r="G55" s="71">
        <v>0</v>
      </c>
      <c r="H55" s="68">
        <f t="shared" si="4"/>
        <v>14098.66</v>
      </c>
      <c r="I55" s="71">
        <v>10038.92</v>
      </c>
      <c r="J55" s="71">
        <v>10038.92</v>
      </c>
      <c r="K55" s="68">
        <f t="shared" si="5"/>
        <v>4059.74</v>
      </c>
    </row>
    <row r="56" spans="1:11" x14ac:dyDescent="0.25">
      <c r="A56" s="23"/>
      <c r="B56" s="37">
        <v>22000</v>
      </c>
      <c r="C56" s="38" t="s">
        <v>132</v>
      </c>
      <c r="D56" s="39"/>
      <c r="E56" s="40"/>
      <c r="F56" s="69">
        <f>SUM(F57)</f>
        <v>86893.209999999992</v>
      </c>
      <c r="G56" s="69">
        <f t="shared" ref="G56:K56" si="29">SUM(G57)</f>
        <v>0</v>
      </c>
      <c r="H56" s="69">
        <f t="shared" si="29"/>
        <v>86893.209999999992</v>
      </c>
      <c r="I56" s="69">
        <f t="shared" si="29"/>
        <v>2751.6</v>
      </c>
      <c r="J56" s="69">
        <f t="shared" si="29"/>
        <v>2751.6</v>
      </c>
      <c r="K56" s="69">
        <f t="shared" si="29"/>
        <v>84141.61</v>
      </c>
    </row>
    <row r="57" spans="1:11" x14ac:dyDescent="0.25">
      <c r="A57" s="23"/>
      <c r="B57" s="26"/>
      <c r="C57" s="56">
        <v>22100</v>
      </c>
      <c r="D57" s="57" t="s">
        <v>133</v>
      </c>
      <c r="E57" s="58"/>
      <c r="F57" s="70">
        <f t="shared" ref="F57:K57" si="30">SUM(F58:F60)</f>
        <v>86893.209999999992</v>
      </c>
      <c r="G57" s="70">
        <f t="shared" si="30"/>
        <v>0</v>
      </c>
      <c r="H57" s="70">
        <f t="shared" si="30"/>
        <v>86893.209999999992</v>
      </c>
      <c r="I57" s="70">
        <f t="shared" si="30"/>
        <v>2751.6</v>
      </c>
      <c r="J57" s="70">
        <f t="shared" ref="J57" si="31">SUM(J58:J60)</f>
        <v>2751.6</v>
      </c>
      <c r="K57" s="70">
        <f t="shared" si="30"/>
        <v>84141.61</v>
      </c>
    </row>
    <row r="58" spans="1:11" x14ac:dyDescent="0.25">
      <c r="A58" s="23"/>
      <c r="B58" s="24"/>
      <c r="C58" s="26"/>
      <c r="D58" s="36">
        <v>22104</v>
      </c>
      <c r="E58" s="59" t="s">
        <v>134</v>
      </c>
      <c r="F58" s="71">
        <v>17393.75</v>
      </c>
      <c r="G58" s="71">
        <v>0</v>
      </c>
      <c r="H58" s="68">
        <f t="shared" ref="H58:H82" si="32">F58+G58</f>
        <v>17393.75</v>
      </c>
      <c r="I58" s="71">
        <v>0</v>
      </c>
      <c r="J58" s="71">
        <v>0</v>
      </c>
      <c r="K58" s="68">
        <f t="shared" ref="K58:K82" si="33">H58-I58</f>
        <v>17393.75</v>
      </c>
    </row>
    <row r="59" spans="1:11" x14ac:dyDescent="0.25">
      <c r="A59" s="23"/>
      <c r="B59" s="24"/>
      <c r="C59" s="26"/>
      <c r="D59" s="36">
        <v>22105</v>
      </c>
      <c r="E59" s="59" t="s">
        <v>135</v>
      </c>
      <c r="F59" s="71">
        <v>34024.18</v>
      </c>
      <c r="G59" s="71">
        <v>0</v>
      </c>
      <c r="H59" s="68">
        <f t="shared" si="32"/>
        <v>34024.18</v>
      </c>
      <c r="I59" s="71">
        <v>1056</v>
      </c>
      <c r="J59" s="71">
        <v>1056</v>
      </c>
      <c r="K59" s="68">
        <f t="shared" si="33"/>
        <v>32968.18</v>
      </c>
    </row>
    <row r="60" spans="1:11" x14ac:dyDescent="0.25">
      <c r="A60" s="23"/>
      <c r="B60" s="24"/>
      <c r="C60" s="26"/>
      <c r="D60" s="36">
        <v>22106</v>
      </c>
      <c r="E60" s="59" t="s">
        <v>136</v>
      </c>
      <c r="F60" s="71">
        <v>35475.279999999999</v>
      </c>
      <c r="G60" s="71">
        <v>0</v>
      </c>
      <c r="H60" s="68">
        <f t="shared" si="32"/>
        <v>35475.279999999999</v>
      </c>
      <c r="I60" s="71">
        <v>1695.6</v>
      </c>
      <c r="J60" s="71">
        <v>1695.6</v>
      </c>
      <c r="K60" s="68">
        <f t="shared" si="33"/>
        <v>33779.68</v>
      </c>
    </row>
    <row r="61" spans="1:11" x14ac:dyDescent="0.25">
      <c r="A61" s="23"/>
      <c r="B61" s="37">
        <v>24000</v>
      </c>
      <c r="C61" s="38" t="s">
        <v>110</v>
      </c>
      <c r="D61" s="39"/>
      <c r="E61" s="40"/>
      <c r="F61" s="69">
        <f>SUM(F62,F64,F66)</f>
        <v>9212.24</v>
      </c>
      <c r="G61" s="69">
        <f t="shared" ref="G61:K61" si="34">SUM(G62,G64,G66)</f>
        <v>0</v>
      </c>
      <c r="H61" s="69">
        <f t="shared" si="34"/>
        <v>9212.24</v>
      </c>
      <c r="I61" s="69">
        <f t="shared" si="34"/>
        <v>3542.24</v>
      </c>
      <c r="J61" s="69">
        <f t="shared" si="34"/>
        <v>3542.24</v>
      </c>
      <c r="K61" s="69">
        <f t="shared" si="34"/>
        <v>5670</v>
      </c>
    </row>
    <row r="62" spans="1:11" x14ac:dyDescent="0.25">
      <c r="A62" s="23"/>
      <c r="B62" s="26"/>
      <c r="C62" s="56">
        <v>24500</v>
      </c>
      <c r="D62" s="57" t="s">
        <v>137</v>
      </c>
      <c r="E62" s="58"/>
      <c r="F62" s="70">
        <f t="shared" ref="F62:K62" si="35">SUM(F63)</f>
        <v>2570.88</v>
      </c>
      <c r="G62" s="70">
        <f t="shared" si="35"/>
        <v>0</v>
      </c>
      <c r="H62" s="70">
        <f t="shared" si="35"/>
        <v>2570.88</v>
      </c>
      <c r="I62" s="70">
        <f t="shared" si="35"/>
        <v>0</v>
      </c>
      <c r="J62" s="70">
        <f t="shared" si="35"/>
        <v>0</v>
      </c>
      <c r="K62" s="70">
        <f t="shared" si="35"/>
        <v>2570.88</v>
      </c>
    </row>
    <row r="63" spans="1:11" x14ac:dyDescent="0.25">
      <c r="A63" s="23"/>
      <c r="B63" s="24"/>
      <c r="C63" s="26"/>
      <c r="D63" s="36">
        <v>24501</v>
      </c>
      <c r="E63" s="59" t="s">
        <v>137</v>
      </c>
      <c r="F63" s="71">
        <v>2570.88</v>
      </c>
      <c r="G63" s="71">
        <v>0</v>
      </c>
      <c r="H63" s="68">
        <f t="shared" si="32"/>
        <v>2570.88</v>
      </c>
      <c r="I63" s="71">
        <v>0</v>
      </c>
      <c r="J63" s="71">
        <v>0</v>
      </c>
      <c r="K63" s="68">
        <f t="shared" si="33"/>
        <v>2570.88</v>
      </c>
    </row>
    <row r="64" spans="1:11" x14ac:dyDescent="0.25">
      <c r="A64" s="23"/>
      <c r="B64" s="26"/>
      <c r="C64" s="56">
        <v>24600</v>
      </c>
      <c r="D64" s="57" t="s">
        <v>109</v>
      </c>
      <c r="E64" s="58"/>
      <c r="F64" s="70">
        <f t="shared" ref="F64:K64" si="36">SUM(F65)</f>
        <v>2785.04</v>
      </c>
      <c r="G64" s="70">
        <f t="shared" si="36"/>
        <v>0</v>
      </c>
      <c r="H64" s="70">
        <f t="shared" si="36"/>
        <v>2785.04</v>
      </c>
      <c r="I64" s="70">
        <f t="shared" si="36"/>
        <v>2001.08</v>
      </c>
      <c r="J64" s="70">
        <f t="shared" si="36"/>
        <v>2001.08</v>
      </c>
      <c r="K64" s="70">
        <f t="shared" si="36"/>
        <v>783.96</v>
      </c>
    </row>
    <row r="65" spans="1:11" x14ac:dyDescent="0.25">
      <c r="A65" s="23"/>
      <c r="B65" s="24"/>
      <c r="C65" s="26"/>
      <c r="D65" s="36">
        <v>24601</v>
      </c>
      <c r="E65" s="59" t="s">
        <v>138</v>
      </c>
      <c r="F65" s="71">
        <v>2785.04</v>
      </c>
      <c r="G65" s="71">
        <v>0</v>
      </c>
      <c r="H65" s="68">
        <f t="shared" si="32"/>
        <v>2785.04</v>
      </c>
      <c r="I65" s="71">
        <v>2001.08</v>
      </c>
      <c r="J65" s="71">
        <v>2001.08</v>
      </c>
      <c r="K65" s="68">
        <f t="shared" si="33"/>
        <v>783.96</v>
      </c>
    </row>
    <row r="66" spans="1:11" x14ac:dyDescent="0.25">
      <c r="A66" s="23"/>
      <c r="B66" s="26"/>
      <c r="C66" s="56">
        <v>24900</v>
      </c>
      <c r="D66" s="57" t="s">
        <v>139</v>
      </c>
      <c r="E66" s="58"/>
      <c r="F66" s="70">
        <f t="shared" ref="F66:K66" si="37">SUM(F67)</f>
        <v>3856.32</v>
      </c>
      <c r="G66" s="70">
        <f t="shared" si="37"/>
        <v>0</v>
      </c>
      <c r="H66" s="70">
        <f t="shared" si="37"/>
        <v>3856.32</v>
      </c>
      <c r="I66" s="70">
        <f t="shared" si="37"/>
        <v>1541.16</v>
      </c>
      <c r="J66" s="70">
        <f t="shared" si="37"/>
        <v>1541.16</v>
      </c>
      <c r="K66" s="70">
        <f t="shared" si="37"/>
        <v>2315.16</v>
      </c>
    </row>
    <row r="67" spans="1:11" ht="30" x14ac:dyDescent="0.25">
      <c r="A67" s="23"/>
      <c r="B67" s="24"/>
      <c r="C67" s="26"/>
      <c r="D67" s="36">
        <v>24901</v>
      </c>
      <c r="E67" s="59" t="s">
        <v>139</v>
      </c>
      <c r="F67" s="71">
        <v>3856.32</v>
      </c>
      <c r="G67" s="71">
        <v>0</v>
      </c>
      <c r="H67" s="68">
        <f t="shared" si="32"/>
        <v>3856.32</v>
      </c>
      <c r="I67" s="71">
        <v>1541.16</v>
      </c>
      <c r="J67" s="71">
        <v>1541.16</v>
      </c>
      <c r="K67" s="68">
        <f t="shared" si="33"/>
        <v>2315.16</v>
      </c>
    </row>
    <row r="68" spans="1:11" x14ac:dyDescent="0.25">
      <c r="A68" s="23"/>
      <c r="B68" s="37">
        <v>26000</v>
      </c>
      <c r="C68" s="38" t="s">
        <v>140</v>
      </c>
      <c r="D68" s="39"/>
      <c r="E68" s="40"/>
      <c r="F68" s="69">
        <f t="shared" ref="F68:K68" si="38">SUM(F69)</f>
        <v>110785.5</v>
      </c>
      <c r="G68" s="69">
        <f t="shared" si="38"/>
        <v>0</v>
      </c>
      <c r="H68" s="69">
        <f t="shared" si="38"/>
        <v>110785.5</v>
      </c>
      <c r="I68" s="69">
        <f t="shared" si="38"/>
        <v>0</v>
      </c>
      <c r="J68" s="69">
        <f t="shared" si="38"/>
        <v>0</v>
      </c>
      <c r="K68" s="69">
        <f t="shared" si="38"/>
        <v>110785.5</v>
      </c>
    </row>
    <row r="69" spans="1:11" x14ac:dyDescent="0.25">
      <c r="A69" s="23"/>
      <c r="B69" s="26"/>
      <c r="C69" s="56">
        <v>26100</v>
      </c>
      <c r="D69" s="57" t="s">
        <v>140</v>
      </c>
      <c r="E69" s="58"/>
      <c r="F69" s="70">
        <f>SUM(F70:F70)</f>
        <v>110785.5</v>
      </c>
      <c r="G69" s="70">
        <f>SUM(G70:G70)</f>
        <v>0</v>
      </c>
      <c r="H69" s="70">
        <f>SUM(H70:H70)</f>
        <v>110785.5</v>
      </c>
      <c r="I69" s="70">
        <f>SUM(I70:I70)</f>
        <v>0</v>
      </c>
      <c r="J69" s="70">
        <f>SUM(J70:J70)</f>
        <v>0</v>
      </c>
      <c r="K69" s="70">
        <f>SUM(K70:K70)</f>
        <v>110785.5</v>
      </c>
    </row>
    <row r="70" spans="1:11" x14ac:dyDescent="0.25">
      <c r="A70" s="23"/>
      <c r="B70" s="24"/>
      <c r="C70" s="26"/>
      <c r="D70" s="36">
        <v>26101</v>
      </c>
      <c r="E70" s="59" t="s">
        <v>141</v>
      </c>
      <c r="F70" s="71">
        <v>110785.5</v>
      </c>
      <c r="G70" s="71">
        <v>0</v>
      </c>
      <c r="H70" s="68">
        <f t="shared" si="32"/>
        <v>110785.5</v>
      </c>
      <c r="I70" s="71">
        <v>0</v>
      </c>
      <c r="J70" s="71">
        <v>0</v>
      </c>
      <c r="K70" s="68">
        <f t="shared" si="33"/>
        <v>110785.5</v>
      </c>
    </row>
    <row r="71" spans="1:11" x14ac:dyDescent="0.25">
      <c r="A71" s="23"/>
      <c r="B71" s="37">
        <v>29000</v>
      </c>
      <c r="C71" s="38" t="s">
        <v>111</v>
      </c>
      <c r="D71" s="39"/>
      <c r="E71" s="40"/>
      <c r="F71" s="69">
        <f>SUM(F72,F74,F76)</f>
        <v>16473.599999999999</v>
      </c>
      <c r="G71" s="69">
        <f t="shared" ref="G71:K71" si="39">SUM(G72,G74,G76)</f>
        <v>0</v>
      </c>
      <c r="H71" s="69">
        <f t="shared" si="39"/>
        <v>16473.599999999999</v>
      </c>
      <c r="I71" s="69">
        <f t="shared" si="39"/>
        <v>67.989999999999995</v>
      </c>
      <c r="J71" s="69">
        <f t="shared" si="39"/>
        <v>67.989999999999995</v>
      </c>
      <c r="K71" s="69">
        <f t="shared" si="39"/>
        <v>16405.61</v>
      </c>
    </row>
    <row r="72" spans="1:11" x14ac:dyDescent="0.25">
      <c r="A72" s="23"/>
      <c r="B72" s="26"/>
      <c r="C72" s="56">
        <v>29100</v>
      </c>
      <c r="D72" s="57" t="s">
        <v>142</v>
      </c>
      <c r="E72" s="58"/>
      <c r="F72" s="70">
        <f t="shared" ref="F72:K72" si="40">SUM(F73)</f>
        <v>5491.2</v>
      </c>
      <c r="G72" s="70">
        <f t="shared" si="40"/>
        <v>0</v>
      </c>
      <c r="H72" s="70">
        <f t="shared" si="40"/>
        <v>5491.2</v>
      </c>
      <c r="I72" s="70">
        <f t="shared" si="40"/>
        <v>67.989999999999995</v>
      </c>
      <c r="J72" s="70">
        <f t="shared" si="40"/>
        <v>67.989999999999995</v>
      </c>
      <c r="K72" s="70">
        <f t="shared" si="40"/>
        <v>5423.21</v>
      </c>
    </row>
    <row r="73" spans="1:11" x14ac:dyDescent="0.25">
      <c r="A73" s="23"/>
      <c r="B73" s="24"/>
      <c r="C73" s="26"/>
      <c r="D73" s="36">
        <v>29101</v>
      </c>
      <c r="E73" s="59" t="s">
        <v>143</v>
      </c>
      <c r="F73" s="71">
        <v>5491.2</v>
      </c>
      <c r="G73" s="71">
        <v>0</v>
      </c>
      <c r="H73" s="68">
        <f t="shared" si="32"/>
        <v>5491.2</v>
      </c>
      <c r="I73" s="71">
        <v>67.989999999999995</v>
      </c>
      <c r="J73" s="71">
        <v>67.989999999999995</v>
      </c>
      <c r="K73" s="68">
        <f t="shared" si="33"/>
        <v>5423.21</v>
      </c>
    </row>
    <row r="74" spans="1:11" x14ac:dyDescent="0.25">
      <c r="A74" s="23"/>
      <c r="B74" s="26"/>
      <c r="C74" s="56">
        <v>29200</v>
      </c>
      <c r="D74" s="57" t="s">
        <v>144</v>
      </c>
      <c r="E74" s="58"/>
      <c r="F74" s="70">
        <f t="shared" ref="F74:K74" si="41">SUM(F75)</f>
        <v>2745.6</v>
      </c>
      <c r="G74" s="70">
        <f t="shared" si="41"/>
        <v>0</v>
      </c>
      <c r="H74" s="70">
        <f t="shared" si="41"/>
        <v>2745.6</v>
      </c>
      <c r="I74" s="70">
        <f t="shared" si="41"/>
        <v>0</v>
      </c>
      <c r="J74" s="70">
        <f t="shared" si="41"/>
        <v>0</v>
      </c>
      <c r="K74" s="70">
        <f t="shared" si="41"/>
        <v>2745.6</v>
      </c>
    </row>
    <row r="75" spans="1:11" ht="30" x14ac:dyDescent="0.25">
      <c r="A75" s="23"/>
      <c r="B75" s="24"/>
      <c r="C75" s="26"/>
      <c r="D75" s="36">
        <v>29201</v>
      </c>
      <c r="E75" s="59" t="s">
        <v>144</v>
      </c>
      <c r="F75" s="71">
        <v>2745.6</v>
      </c>
      <c r="G75" s="71">
        <v>0</v>
      </c>
      <c r="H75" s="68">
        <f t="shared" si="32"/>
        <v>2745.6</v>
      </c>
      <c r="I75" s="71">
        <v>0</v>
      </c>
      <c r="J75" s="71">
        <v>0</v>
      </c>
      <c r="K75" s="68">
        <f t="shared" si="33"/>
        <v>2745.6</v>
      </c>
    </row>
    <row r="76" spans="1:11" x14ac:dyDescent="0.25">
      <c r="A76" s="23"/>
      <c r="B76" s="26"/>
      <c r="C76" s="56">
        <v>29300</v>
      </c>
      <c r="D76" s="57" t="s">
        <v>112</v>
      </c>
      <c r="E76" s="58"/>
      <c r="F76" s="70">
        <f>SUM(F77:F77)</f>
        <v>8236.7999999999993</v>
      </c>
      <c r="G76" s="70">
        <f>SUM(G77:G77)</f>
        <v>0</v>
      </c>
      <c r="H76" s="70">
        <f>SUM(H77:H77)</f>
        <v>8236.7999999999993</v>
      </c>
      <c r="I76" s="70">
        <f>SUM(I77:I77)</f>
        <v>0</v>
      </c>
      <c r="J76" s="70">
        <f>SUM(J77:J77)</f>
        <v>0</v>
      </c>
      <c r="K76" s="70">
        <f>SUM(K77:K77)</f>
        <v>8236.7999999999993</v>
      </c>
    </row>
    <row r="77" spans="1:11" ht="30" x14ac:dyDescent="0.25">
      <c r="A77" s="23"/>
      <c r="B77" s="24"/>
      <c r="C77" s="26"/>
      <c r="D77" s="36">
        <v>29301</v>
      </c>
      <c r="E77" s="59" t="s">
        <v>145</v>
      </c>
      <c r="F77" s="71">
        <v>8236.7999999999993</v>
      </c>
      <c r="G77" s="71">
        <v>0</v>
      </c>
      <c r="H77" s="68">
        <f t="shared" si="32"/>
        <v>8236.7999999999993</v>
      </c>
      <c r="I77" s="71">
        <v>0</v>
      </c>
      <c r="J77" s="71">
        <v>0</v>
      </c>
      <c r="K77" s="68">
        <f t="shared" si="33"/>
        <v>8236.7999999999993</v>
      </c>
    </row>
    <row r="78" spans="1:11" x14ac:dyDescent="0.25">
      <c r="A78" s="23"/>
      <c r="B78" s="24"/>
      <c r="C78" s="26"/>
      <c r="D78" s="36"/>
      <c r="E78" s="59"/>
      <c r="F78" s="71"/>
      <c r="G78" s="71"/>
      <c r="H78" s="68"/>
      <c r="I78" s="71"/>
      <c r="J78" s="71"/>
      <c r="K78" s="68"/>
    </row>
    <row r="79" spans="1:11" x14ac:dyDescent="0.25">
      <c r="A79" s="52">
        <v>30000</v>
      </c>
      <c r="B79" s="53" t="s">
        <v>113</v>
      </c>
      <c r="C79" s="54"/>
      <c r="D79" s="54"/>
      <c r="E79" s="55"/>
      <c r="F79" s="68">
        <f>SUM(F80,F87,F92,F100,F105,F110,F121)</f>
        <v>9651597.9800000004</v>
      </c>
      <c r="G79" s="68">
        <f t="shared" ref="G79:K79" si="42">SUM(G80,G87,G92,G100,G105,G110,G121)</f>
        <v>0</v>
      </c>
      <c r="H79" s="68">
        <f t="shared" si="42"/>
        <v>9651597.9800000004</v>
      </c>
      <c r="I79" s="68">
        <f t="shared" si="42"/>
        <v>4200633.7300000004</v>
      </c>
      <c r="J79" s="68">
        <f t="shared" si="42"/>
        <v>3523207.4</v>
      </c>
      <c r="K79" s="68">
        <f t="shared" si="42"/>
        <v>5450964.2500000009</v>
      </c>
    </row>
    <row r="80" spans="1:11" x14ac:dyDescent="0.25">
      <c r="A80" s="23"/>
      <c r="B80" s="37">
        <v>31000</v>
      </c>
      <c r="C80" s="38" t="s">
        <v>146</v>
      </c>
      <c r="D80" s="39"/>
      <c r="E80" s="40"/>
      <c r="F80" s="69">
        <f>SUM(F81,F83,F85)</f>
        <v>194442.52</v>
      </c>
      <c r="G80" s="69">
        <f t="shared" ref="G80:K80" si="43">SUM(G81,G83,G85)</f>
        <v>29959.99</v>
      </c>
      <c r="H80" s="69">
        <f t="shared" si="43"/>
        <v>224402.50999999998</v>
      </c>
      <c r="I80" s="69">
        <f t="shared" si="43"/>
        <v>180495</v>
      </c>
      <c r="J80" s="69">
        <f t="shared" si="43"/>
        <v>112890</v>
      </c>
      <c r="K80" s="69">
        <f t="shared" si="43"/>
        <v>43907.50999999998</v>
      </c>
    </row>
    <row r="81" spans="1:12" x14ac:dyDescent="0.25">
      <c r="A81" s="23"/>
      <c r="B81" s="26"/>
      <c r="C81" s="56">
        <v>31100</v>
      </c>
      <c r="D81" s="57" t="s">
        <v>147</v>
      </c>
      <c r="E81" s="58"/>
      <c r="F81" s="70">
        <f t="shared" ref="F81:K81" si="44">SUM(F82)</f>
        <v>166399.96</v>
      </c>
      <c r="G81" s="70">
        <f t="shared" si="44"/>
        <v>29959.99</v>
      </c>
      <c r="H81" s="70">
        <f t="shared" si="44"/>
        <v>196359.94999999998</v>
      </c>
      <c r="I81" s="70">
        <f t="shared" si="44"/>
        <v>180495</v>
      </c>
      <c r="J81" s="70">
        <f t="shared" si="44"/>
        <v>112890</v>
      </c>
      <c r="K81" s="70">
        <f t="shared" si="44"/>
        <v>15864.949999999983</v>
      </c>
    </row>
    <row r="82" spans="1:12" x14ac:dyDescent="0.25">
      <c r="A82" s="23"/>
      <c r="B82" s="24"/>
      <c r="C82" s="26"/>
      <c r="D82" s="36">
        <v>31101</v>
      </c>
      <c r="E82" s="59" t="s">
        <v>148</v>
      </c>
      <c r="F82" s="71">
        <v>166399.96</v>
      </c>
      <c r="G82" s="71">
        <v>29959.99</v>
      </c>
      <c r="H82" s="68">
        <f t="shared" si="32"/>
        <v>196359.94999999998</v>
      </c>
      <c r="I82" s="71">
        <v>180495</v>
      </c>
      <c r="J82" s="71">
        <v>112890</v>
      </c>
      <c r="K82" s="68">
        <f t="shared" si="33"/>
        <v>15864.949999999983</v>
      </c>
      <c r="L82" s="74"/>
    </row>
    <row r="83" spans="1:12" x14ac:dyDescent="0.25">
      <c r="A83" s="23"/>
      <c r="B83" s="26"/>
      <c r="C83" s="56">
        <v>31400</v>
      </c>
      <c r="D83" s="57" t="s">
        <v>149</v>
      </c>
      <c r="E83" s="58"/>
      <c r="F83" s="70">
        <f t="shared" ref="F83:K83" si="45">SUM(F84)</f>
        <v>3120</v>
      </c>
      <c r="G83" s="70">
        <f t="shared" si="45"/>
        <v>0</v>
      </c>
      <c r="H83" s="70">
        <f t="shared" si="45"/>
        <v>3120</v>
      </c>
      <c r="I83" s="70">
        <f t="shared" ref="I83:J83" si="46">SUM(I84)</f>
        <v>0</v>
      </c>
      <c r="J83" s="70">
        <f t="shared" si="46"/>
        <v>0</v>
      </c>
      <c r="K83" s="70">
        <f t="shared" si="45"/>
        <v>3120</v>
      </c>
    </row>
    <row r="84" spans="1:12" x14ac:dyDescent="0.25">
      <c r="A84" s="23"/>
      <c r="B84" s="24"/>
      <c r="C84" s="26"/>
      <c r="D84" s="36">
        <v>31401</v>
      </c>
      <c r="E84" s="59" t="s">
        <v>150</v>
      </c>
      <c r="F84" s="71">
        <v>3120</v>
      </c>
      <c r="G84" s="71">
        <v>0</v>
      </c>
      <c r="H84" s="68">
        <f t="shared" ref="H84:H109" si="47">F84+G84</f>
        <v>3120</v>
      </c>
      <c r="I84" s="71">
        <v>0</v>
      </c>
      <c r="J84" s="71">
        <v>0</v>
      </c>
      <c r="K84" s="68">
        <f t="shared" ref="K84:K109" si="48">H84-I84</f>
        <v>3120</v>
      </c>
    </row>
    <row r="85" spans="1:12" x14ac:dyDescent="0.25">
      <c r="A85" s="23"/>
      <c r="B85" s="26"/>
      <c r="C85" s="56">
        <v>31500</v>
      </c>
      <c r="D85" s="57" t="s">
        <v>151</v>
      </c>
      <c r="E85" s="58"/>
      <c r="F85" s="70">
        <f t="shared" ref="F85:K85" si="49">SUM(F86)</f>
        <v>24922.560000000001</v>
      </c>
      <c r="G85" s="70">
        <f t="shared" si="49"/>
        <v>0</v>
      </c>
      <c r="H85" s="70">
        <f t="shared" si="49"/>
        <v>24922.560000000001</v>
      </c>
      <c r="I85" s="70">
        <f t="shared" si="49"/>
        <v>0</v>
      </c>
      <c r="J85" s="70">
        <f t="shared" si="49"/>
        <v>0</v>
      </c>
      <c r="K85" s="70">
        <f t="shared" si="49"/>
        <v>24922.560000000001</v>
      </c>
    </row>
    <row r="86" spans="1:12" x14ac:dyDescent="0.25">
      <c r="A86" s="23"/>
      <c r="B86" s="24"/>
      <c r="C86" s="26"/>
      <c r="D86" s="36">
        <v>31501</v>
      </c>
      <c r="E86" s="59" t="s">
        <v>152</v>
      </c>
      <c r="F86" s="71">
        <v>24922.560000000001</v>
      </c>
      <c r="G86" s="71">
        <v>0</v>
      </c>
      <c r="H86" s="68">
        <f t="shared" si="47"/>
        <v>24922.560000000001</v>
      </c>
      <c r="I86" s="71">
        <v>0</v>
      </c>
      <c r="J86" s="71">
        <v>0</v>
      </c>
      <c r="K86" s="68">
        <f t="shared" si="48"/>
        <v>24922.560000000001</v>
      </c>
    </row>
    <row r="87" spans="1:12" x14ac:dyDescent="0.25">
      <c r="A87" s="23"/>
      <c r="B87" s="37">
        <v>32000</v>
      </c>
      <c r="C87" s="38" t="s">
        <v>153</v>
      </c>
      <c r="D87" s="39"/>
      <c r="E87" s="40"/>
      <c r="F87" s="69">
        <f>SUM(F88,F90)</f>
        <v>4047182.42</v>
      </c>
      <c r="G87" s="69">
        <f t="shared" ref="G87:K87" si="50">SUM(G88,G90)</f>
        <v>0</v>
      </c>
      <c r="H87" s="69">
        <f t="shared" si="50"/>
        <v>4047182.42</v>
      </c>
      <c r="I87" s="69">
        <f t="shared" si="50"/>
        <v>1549693.76</v>
      </c>
      <c r="J87" s="69">
        <f t="shared" si="50"/>
        <v>1317666.2</v>
      </c>
      <c r="K87" s="69">
        <f t="shared" si="50"/>
        <v>2497488.66</v>
      </c>
    </row>
    <row r="88" spans="1:12" x14ac:dyDescent="0.25">
      <c r="A88" s="23"/>
      <c r="B88" s="26"/>
      <c r="C88" s="56">
        <v>32200</v>
      </c>
      <c r="D88" s="57" t="s">
        <v>154</v>
      </c>
      <c r="E88" s="58"/>
      <c r="F88" s="70">
        <f t="shared" ref="F88:K88" si="51">SUM(F89)</f>
        <v>667182.46</v>
      </c>
      <c r="G88" s="70">
        <f t="shared" si="51"/>
        <v>0</v>
      </c>
      <c r="H88" s="70">
        <f t="shared" si="51"/>
        <v>667182.46</v>
      </c>
      <c r="I88" s="70">
        <f t="shared" si="51"/>
        <v>288100.8</v>
      </c>
      <c r="J88" s="70">
        <f t="shared" si="51"/>
        <v>288100.8</v>
      </c>
      <c r="K88" s="70">
        <f t="shared" si="51"/>
        <v>379081.66</v>
      </c>
    </row>
    <row r="89" spans="1:12" x14ac:dyDescent="0.25">
      <c r="A89" s="23"/>
      <c r="B89" s="24"/>
      <c r="C89" s="26"/>
      <c r="D89" s="36">
        <v>32201</v>
      </c>
      <c r="E89" s="59" t="s">
        <v>155</v>
      </c>
      <c r="F89" s="71">
        <v>667182.46</v>
      </c>
      <c r="G89" s="71">
        <v>0</v>
      </c>
      <c r="H89" s="68">
        <f t="shared" si="47"/>
        <v>667182.46</v>
      </c>
      <c r="I89" s="71">
        <v>288100.8</v>
      </c>
      <c r="J89" s="71">
        <v>288100.8</v>
      </c>
      <c r="K89" s="68">
        <f t="shared" si="48"/>
        <v>379081.66</v>
      </c>
    </row>
    <row r="90" spans="1:12" x14ac:dyDescent="0.25">
      <c r="A90" s="23"/>
      <c r="B90" s="26"/>
      <c r="C90" s="56">
        <v>32300</v>
      </c>
      <c r="D90" s="57" t="s">
        <v>156</v>
      </c>
      <c r="E90" s="58"/>
      <c r="F90" s="70">
        <f t="shared" ref="F90:K90" si="52">SUM(F91)</f>
        <v>3379999.96</v>
      </c>
      <c r="G90" s="70">
        <f t="shared" si="52"/>
        <v>0</v>
      </c>
      <c r="H90" s="70">
        <f t="shared" si="52"/>
        <v>3379999.96</v>
      </c>
      <c r="I90" s="70">
        <f t="shared" ref="I90:J90" si="53">SUM(I91)</f>
        <v>1261592.96</v>
      </c>
      <c r="J90" s="70">
        <f t="shared" si="53"/>
        <v>1029565.4</v>
      </c>
      <c r="K90" s="70">
        <f t="shared" si="52"/>
        <v>2118407</v>
      </c>
    </row>
    <row r="91" spans="1:12" ht="45" x14ac:dyDescent="0.25">
      <c r="A91" s="23"/>
      <c r="B91" s="24"/>
      <c r="C91" s="26"/>
      <c r="D91" s="36">
        <v>32301</v>
      </c>
      <c r="E91" s="59" t="s">
        <v>157</v>
      </c>
      <c r="F91" s="71">
        <v>3379999.96</v>
      </c>
      <c r="G91" s="71">
        <v>0</v>
      </c>
      <c r="H91" s="68">
        <f t="shared" si="47"/>
        <v>3379999.96</v>
      </c>
      <c r="I91" s="71">
        <v>1261592.96</v>
      </c>
      <c r="J91" s="71">
        <v>1029565.4</v>
      </c>
      <c r="K91" s="68">
        <f t="shared" si="48"/>
        <v>2118407</v>
      </c>
    </row>
    <row r="92" spans="1:12" x14ac:dyDescent="0.25">
      <c r="A92" s="23"/>
      <c r="B92" s="37">
        <v>33000</v>
      </c>
      <c r="C92" s="38" t="s">
        <v>114</v>
      </c>
      <c r="D92" s="39"/>
      <c r="E92" s="40"/>
      <c r="F92" s="69">
        <f>SUM(F93,F95,F98)</f>
        <v>3613660.4699999997</v>
      </c>
      <c r="G92" s="69">
        <f t="shared" ref="G92:K92" si="54">SUM(G93,G95,G98)</f>
        <v>0</v>
      </c>
      <c r="H92" s="69">
        <f t="shared" si="54"/>
        <v>3613660.4699999997</v>
      </c>
      <c r="I92" s="69">
        <f t="shared" si="54"/>
        <v>1660970.9899999998</v>
      </c>
      <c r="J92" s="69">
        <f t="shared" si="54"/>
        <v>1631154.35</v>
      </c>
      <c r="K92" s="69">
        <f t="shared" si="54"/>
        <v>1952689.48</v>
      </c>
    </row>
    <row r="93" spans="1:12" x14ac:dyDescent="0.25">
      <c r="A93" s="23"/>
      <c r="B93" s="26"/>
      <c r="C93" s="56">
        <v>33400</v>
      </c>
      <c r="D93" s="57" t="s">
        <v>107</v>
      </c>
      <c r="E93" s="58"/>
      <c r="F93" s="70">
        <f t="shared" ref="F93:K93" si="55">SUM(F94)</f>
        <v>925156.47</v>
      </c>
      <c r="G93" s="70">
        <f t="shared" si="55"/>
        <v>0</v>
      </c>
      <c r="H93" s="70">
        <f t="shared" si="55"/>
        <v>925156.47</v>
      </c>
      <c r="I93" s="70">
        <f t="shared" si="55"/>
        <v>602486.77</v>
      </c>
      <c r="J93" s="70">
        <f t="shared" si="55"/>
        <v>602486.77</v>
      </c>
      <c r="K93" s="70">
        <f t="shared" si="55"/>
        <v>322669.69999999995</v>
      </c>
    </row>
    <row r="94" spans="1:12" x14ac:dyDescent="0.25">
      <c r="A94" s="23"/>
      <c r="B94" s="24"/>
      <c r="C94" s="26"/>
      <c r="D94" s="36">
        <v>33401</v>
      </c>
      <c r="E94" s="59" t="s">
        <v>107</v>
      </c>
      <c r="F94" s="71">
        <v>925156.47</v>
      </c>
      <c r="G94" s="71">
        <v>0</v>
      </c>
      <c r="H94" s="68">
        <f t="shared" si="47"/>
        <v>925156.47</v>
      </c>
      <c r="I94" s="71">
        <v>602486.77</v>
      </c>
      <c r="J94" s="71">
        <v>602486.77</v>
      </c>
      <c r="K94" s="68">
        <f t="shared" si="48"/>
        <v>322669.69999999995</v>
      </c>
    </row>
    <row r="95" spans="1:12" x14ac:dyDescent="0.25">
      <c r="A95" s="23"/>
      <c r="B95" s="26"/>
      <c r="C95" s="56">
        <v>33600</v>
      </c>
      <c r="D95" s="57" t="s">
        <v>158</v>
      </c>
      <c r="E95" s="58"/>
      <c r="F95" s="70">
        <f>SUM(F96:F97)</f>
        <v>19656</v>
      </c>
      <c r="G95" s="70">
        <f>SUM(G96:G97)</f>
        <v>0</v>
      </c>
      <c r="H95" s="70">
        <f>SUM(H96:H97)</f>
        <v>19656</v>
      </c>
      <c r="I95" s="70">
        <f>SUM(I96:I97)</f>
        <v>507.58</v>
      </c>
      <c r="J95" s="70">
        <f>SUM(J96:J97)</f>
        <v>507.58</v>
      </c>
      <c r="K95" s="70">
        <f>SUM(K96:K97)</f>
        <v>19148.419999999998</v>
      </c>
    </row>
    <row r="96" spans="1:12" ht="30" x14ac:dyDescent="0.25">
      <c r="A96" s="23"/>
      <c r="B96" s="24"/>
      <c r="C96" s="26"/>
      <c r="D96" s="36">
        <v>33601</v>
      </c>
      <c r="E96" s="59" t="s">
        <v>159</v>
      </c>
      <c r="F96" s="71">
        <v>2496</v>
      </c>
      <c r="G96" s="71">
        <v>0</v>
      </c>
      <c r="H96" s="68">
        <f t="shared" si="47"/>
        <v>2496</v>
      </c>
      <c r="I96" s="71">
        <v>507.58</v>
      </c>
      <c r="J96" s="71">
        <v>507.58</v>
      </c>
      <c r="K96" s="68">
        <f t="shared" si="48"/>
        <v>1988.42</v>
      </c>
    </row>
    <row r="97" spans="1:11" x14ac:dyDescent="0.25">
      <c r="A97" s="23"/>
      <c r="B97" s="24"/>
      <c r="C97" s="26"/>
      <c r="D97" s="36">
        <v>33602</v>
      </c>
      <c r="E97" s="59" t="s">
        <v>160</v>
      </c>
      <c r="F97" s="71">
        <v>17160</v>
      </c>
      <c r="G97" s="71">
        <v>0</v>
      </c>
      <c r="H97" s="68">
        <f t="shared" si="47"/>
        <v>17160</v>
      </c>
      <c r="I97" s="71">
        <v>0</v>
      </c>
      <c r="J97" s="71">
        <v>0</v>
      </c>
      <c r="K97" s="68">
        <f t="shared" si="48"/>
        <v>17160</v>
      </c>
    </row>
    <row r="98" spans="1:11" x14ac:dyDescent="0.25">
      <c r="A98" s="23"/>
      <c r="B98" s="26"/>
      <c r="C98" s="56">
        <v>33800</v>
      </c>
      <c r="D98" s="57" t="s">
        <v>161</v>
      </c>
      <c r="E98" s="58"/>
      <c r="F98" s="70">
        <f t="shared" ref="F98:K98" si="56">SUM(F99)</f>
        <v>2668848</v>
      </c>
      <c r="G98" s="70">
        <f t="shared" si="56"/>
        <v>0</v>
      </c>
      <c r="H98" s="70">
        <f t="shared" si="56"/>
        <v>2668848</v>
      </c>
      <c r="I98" s="70">
        <f t="shared" si="56"/>
        <v>1057976.6399999999</v>
      </c>
      <c r="J98" s="70">
        <f t="shared" si="56"/>
        <v>1028160</v>
      </c>
      <c r="K98" s="70">
        <f t="shared" si="56"/>
        <v>1610871.36</v>
      </c>
    </row>
    <row r="99" spans="1:11" x14ac:dyDescent="0.25">
      <c r="A99" s="23"/>
      <c r="B99" s="24"/>
      <c r="C99" s="26"/>
      <c r="D99" s="36">
        <v>33801</v>
      </c>
      <c r="E99" s="59" t="s">
        <v>162</v>
      </c>
      <c r="F99" s="71">
        <v>2668848</v>
      </c>
      <c r="G99" s="71">
        <v>0</v>
      </c>
      <c r="H99" s="68">
        <f t="shared" si="47"/>
        <v>2668848</v>
      </c>
      <c r="I99" s="71">
        <v>1057976.6399999999</v>
      </c>
      <c r="J99" s="71">
        <v>1028160</v>
      </c>
      <c r="K99" s="68">
        <f t="shared" si="48"/>
        <v>1610871.36</v>
      </c>
    </row>
    <row r="100" spans="1:11" x14ac:dyDescent="0.25">
      <c r="A100" s="23"/>
      <c r="B100" s="37">
        <v>34000</v>
      </c>
      <c r="C100" s="38" t="s">
        <v>163</v>
      </c>
      <c r="D100" s="39"/>
      <c r="E100" s="40"/>
      <c r="F100" s="69">
        <f>SUM(F101,F103)</f>
        <v>1129440</v>
      </c>
      <c r="G100" s="69">
        <f t="shared" ref="G100:K100" si="57">SUM(G101,G103)</f>
        <v>-29959.99</v>
      </c>
      <c r="H100" s="69">
        <f t="shared" si="57"/>
        <v>1099480.01</v>
      </c>
      <c r="I100" s="69">
        <f t="shared" si="57"/>
        <v>554646.13</v>
      </c>
      <c r="J100" s="69">
        <f t="shared" si="57"/>
        <v>243252</v>
      </c>
      <c r="K100" s="69">
        <f t="shared" si="57"/>
        <v>544833.88</v>
      </c>
    </row>
    <row r="101" spans="1:11" x14ac:dyDescent="0.25">
      <c r="A101" s="23"/>
      <c r="B101" s="26"/>
      <c r="C101" s="56">
        <v>34100</v>
      </c>
      <c r="D101" s="57" t="s">
        <v>164</v>
      </c>
      <c r="E101" s="58"/>
      <c r="F101" s="70">
        <f>SUM(F102:F102)</f>
        <v>530400</v>
      </c>
      <c r="G101" s="70">
        <f>SUM(G102:G102)</f>
        <v>0</v>
      </c>
      <c r="H101" s="70">
        <f>SUM(H102:H102)</f>
        <v>530400</v>
      </c>
      <c r="I101" s="70">
        <f>SUM(I102:I102)</f>
        <v>262674.13</v>
      </c>
      <c r="J101" s="70">
        <f>SUM(J102:J102)</f>
        <v>0</v>
      </c>
      <c r="K101" s="70">
        <f>SUM(K102:K102)</f>
        <v>267725.87</v>
      </c>
    </row>
    <row r="102" spans="1:11" x14ac:dyDescent="0.25">
      <c r="A102" s="23"/>
      <c r="B102" s="24"/>
      <c r="C102" s="26"/>
      <c r="D102" s="36">
        <v>34101</v>
      </c>
      <c r="E102" s="59" t="s">
        <v>165</v>
      </c>
      <c r="F102" s="71">
        <v>530400</v>
      </c>
      <c r="G102" s="71">
        <v>0</v>
      </c>
      <c r="H102" s="68">
        <f t="shared" si="47"/>
        <v>530400</v>
      </c>
      <c r="I102" s="71">
        <v>262674.13</v>
      </c>
      <c r="J102" s="71"/>
      <c r="K102" s="68">
        <f t="shared" si="48"/>
        <v>267725.87</v>
      </c>
    </row>
    <row r="103" spans="1:11" x14ac:dyDescent="0.25">
      <c r="A103" s="23"/>
      <c r="B103" s="26"/>
      <c r="C103" s="56">
        <v>34300</v>
      </c>
      <c r="D103" s="57" t="s">
        <v>166</v>
      </c>
      <c r="E103" s="58"/>
      <c r="F103" s="70">
        <f t="shared" ref="F103:K103" si="58">SUM(F104)</f>
        <v>599040</v>
      </c>
      <c r="G103" s="70">
        <f t="shared" si="58"/>
        <v>-29959.99</v>
      </c>
      <c r="H103" s="70">
        <f t="shared" si="58"/>
        <v>569080.01</v>
      </c>
      <c r="I103" s="70">
        <f t="shared" si="58"/>
        <v>291972</v>
      </c>
      <c r="J103" s="70">
        <f t="shared" si="58"/>
        <v>243252</v>
      </c>
      <c r="K103" s="70">
        <f t="shared" si="58"/>
        <v>277108.01</v>
      </c>
    </row>
    <row r="104" spans="1:11" x14ac:dyDescent="0.25">
      <c r="A104" s="23"/>
      <c r="B104" s="24"/>
      <c r="C104" s="26"/>
      <c r="D104" s="36">
        <v>34302</v>
      </c>
      <c r="E104" s="59" t="s">
        <v>167</v>
      </c>
      <c r="F104" s="71">
        <v>599040</v>
      </c>
      <c r="G104" s="71">
        <v>-29959.99</v>
      </c>
      <c r="H104" s="68">
        <f t="shared" si="47"/>
        <v>569080.01</v>
      </c>
      <c r="I104" s="71">
        <v>291972</v>
      </c>
      <c r="J104" s="71">
        <v>243252</v>
      </c>
      <c r="K104" s="68">
        <f t="shared" si="48"/>
        <v>277108.01</v>
      </c>
    </row>
    <row r="105" spans="1:11" x14ac:dyDescent="0.25">
      <c r="A105" s="23"/>
      <c r="B105" s="37">
        <v>35000</v>
      </c>
      <c r="C105" s="38" t="s">
        <v>115</v>
      </c>
      <c r="D105" s="39"/>
      <c r="E105" s="40"/>
      <c r="F105" s="69">
        <f>SUM(F106,F108)</f>
        <v>16570.57</v>
      </c>
      <c r="G105" s="69">
        <f t="shared" ref="G105:K105" si="59">SUM(G106,G108)</f>
        <v>0</v>
      </c>
      <c r="H105" s="69">
        <f t="shared" si="59"/>
        <v>16570.57</v>
      </c>
      <c r="I105" s="69">
        <f t="shared" si="59"/>
        <v>0</v>
      </c>
      <c r="J105" s="69">
        <f t="shared" si="59"/>
        <v>0</v>
      </c>
      <c r="K105" s="69">
        <f t="shared" si="59"/>
        <v>16570.57</v>
      </c>
    </row>
    <row r="106" spans="1:11" x14ac:dyDescent="0.25">
      <c r="A106" s="23"/>
      <c r="B106" s="26"/>
      <c r="C106" s="56">
        <v>35200</v>
      </c>
      <c r="D106" s="57" t="s">
        <v>168</v>
      </c>
      <c r="E106" s="58"/>
      <c r="F106" s="70">
        <f t="shared" ref="F106:K106" si="60">SUM(F107)</f>
        <v>9692.84</v>
      </c>
      <c r="G106" s="70">
        <f t="shared" si="60"/>
        <v>0</v>
      </c>
      <c r="H106" s="70">
        <f t="shared" si="60"/>
        <v>9692.84</v>
      </c>
      <c r="I106" s="70">
        <f t="shared" si="60"/>
        <v>0</v>
      </c>
      <c r="J106" s="70">
        <f t="shared" si="60"/>
        <v>0</v>
      </c>
      <c r="K106" s="70">
        <f t="shared" si="60"/>
        <v>9692.84</v>
      </c>
    </row>
    <row r="107" spans="1:11" ht="30" x14ac:dyDescent="0.25">
      <c r="A107" s="23"/>
      <c r="B107" s="24"/>
      <c r="C107" s="26"/>
      <c r="D107" s="36">
        <v>35201</v>
      </c>
      <c r="E107" s="59" t="s">
        <v>169</v>
      </c>
      <c r="F107" s="71">
        <v>9692.84</v>
      </c>
      <c r="G107" s="71">
        <v>0</v>
      </c>
      <c r="H107" s="68">
        <f t="shared" si="47"/>
        <v>9692.84</v>
      </c>
      <c r="I107" s="71">
        <v>0</v>
      </c>
      <c r="J107" s="71">
        <v>0</v>
      </c>
      <c r="K107" s="68">
        <f t="shared" si="48"/>
        <v>9692.84</v>
      </c>
    </row>
    <row r="108" spans="1:11" x14ac:dyDescent="0.25">
      <c r="A108" s="23"/>
      <c r="B108" s="26"/>
      <c r="C108" s="56">
        <v>35800</v>
      </c>
      <c r="D108" s="57" t="s">
        <v>170</v>
      </c>
      <c r="E108" s="58"/>
      <c r="F108" s="70">
        <f>SUM(F109:F109)</f>
        <v>6877.73</v>
      </c>
      <c r="G108" s="70">
        <f>SUM(G109:G109)</f>
        <v>0</v>
      </c>
      <c r="H108" s="70">
        <f>SUM(H109:H109)</f>
        <v>6877.73</v>
      </c>
      <c r="I108" s="70">
        <f>SUM(I109:I109)</f>
        <v>0</v>
      </c>
      <c r="J108" s="70">
        <f>SUM(J109:J109)</f>
        <v>0</v>
      </c>
      <c r="K108" s="70">
        <f>SUM(K109:K109)</f>
        <v>6877.73</v>
      </c>
    </row>
    <row r="109" spans="1:11" x14ac:dyDescent="0.25">
      <c r="A109" s="23"/>
      <c r="B109" s="24"/>
      <c r="C109" s="26"/>
      <c r="D109" s="36">
        <v>35802</v>
      </c>
      <c r="E109" s="59" t="s">
        <v>171</v>
      </c>
      <c r="F109" s="71">
        <v>6877.73</v>
      </c>
      <c r="G109" s="71">
        <v>0</v>
      </c>
      <c r="H109" s="68">
        <f t="shared" si="47"/>
        <v>6877.73</v>
      </c>
      <c r="I109" s="71">
        <v>0</v>
      </c>
      <c r="J109" s="71">
        <v>0</v>
      </c>
      <c r="K109" s="68">
        <f t="shared" si="48"/>
        <v>6877.73</v>
      </c>
    </row>
    <row r="110" spans="1:11" x14ac:dyDescent="0.25">
      <c r="A110" s="23"/>
      <c r="B110" s="37">
        <v>37000</v>
      </c>
      <c r="C110" s="38" t="s">
        <v>172</v>
      </c>
      <c r="D110" s="39"/>
      <c r="E110" s="40"/>
      <c r="F110" s="69">
        <f>SUM(F111,F113,F115,F118)</f>
        <v>595702</v>
      </c>
      <c r="G110" s="69">
        <f t="shared" ref="G110:K110" si="61">SUM(G111,G113,G115,G118)</f>
        <v>0</v>
      </c>
      <c r="H110" s="69">
        <f t="shared" si="61"/>
        <v>595702</v>
      </c>
      <c r="I110" s="69">
        <f t="shared" si="61"/>
        <v>218665.35</v>
      </c>
      <c r="J110" s="69">
        <f t="shared" si="61"/>
        <v>216665.35</v>
      </c>
      <c r="K110" s="69">
        <f t="shared" si="61"/>
        <v>377036.65</v>
      </c>
    </row>
    <row r="111" spans="1:11" x14ac:dyDescent="0.25">
      <c r="A111" s="23"/>
      <c r="B111" s="26"/>
      <c r="C111" s="56">
        <v>37100</v>
      </c>
      <c r="D111" s="57" t="s">
        <v>173</v>
      </c>
      <c r="E111" s="58"/>
      <c r="F111" s="70">
        <f t="shared" ref="F111:K111" si="62">SUM(F112)</f>
        <v>18720</v>
      </c>
      <c r="G111" s="70">
        <f t="shared" si="62"/>
        <v>0</v>
      </c>
      <c r="H111" s="70">
        <f t="shared" si="62"/>
        <v>18720</v>
      </c>
      <c r="I111" s="70">
        <f t="shared" si="62"/>
        <v>18119</v>
      </c>
      <c r="J111" s="70">
        <f t="shared" si="62"/>
        <v>18119</v>
      </c>
      <c r="K111" s="70">
        <f t="shared" si="62"/>
        <v>601</v>
      </c>
    </row>
    <row r="112" spans="1:11" x14ac:dyDescent="0.25">
      <c r="A112" s="23"/>
      <c r="B112" s="24"/>
      <c r="C112" s="26"/>
      <c r="D112" s="36">
        <v>37101</v>
      </c>
      <c r="E112" s="59" t="s">
        <v>173</v>
      </c>
      <c r="F112" s="71">
        <v>18720</v>
      </c>
      <c r="G112" s="71">
        <v>0</v>
      </c>
      <c r="H112" s="68">
        <f t="shared" ref="H112:H124" si="63">F112+G112</f>
        <v>18720</v>
      </c>
      <c r="I112" s="71">
        <v>18119</v>
      </c>
      <c r="J112" s="71">
        <v>18119</v>
      </c>
      <c r="K112" s="68">
        <f t="shared" ref="K112:K124" si="64">H112-I112</f>
        <v>601</v>
      </c>
    </row>
    <row r="113" spans="1:11" x14ac:dyDescent="0.25">
      <c r="A113" s="23"/>
      <c r="B113" s="26"/>
      <c r="C113" s="56">
        <v>37200</v>
      </c>
      <c r="D113" s="57" t="s">
        <v>174</v>
      </c>
      <c r="E113" s="58"/>
      <c r="F113" s="70">
        <f>SUM(F114:F114)</f>
        <v>832</v>
      </c>
      <c r="G113" s="70">
        <f>SUM(G114:G114)</f>
        <v>0</v>
      </c>
      <c r="H113" s="70">
        <f>SUM(H114:H114)</f>
        <v>832</v>
      </c>
      <c r="I113" s="70">
        <f>SUM(I114:I114)</f>
        <v>331</v>
      </c>
      <c r="J113" s="70">
        <f>SUM(J114:J114)</f>
        <v>331</v>
      </c>
      <c r="K113" s="70">
        <f>SUM(K114:K114)</f>
        <v>501</v>
      </c>
    </row>
    <row r="114" spans="1:11" x14ac:dyDescent="0.25">
      <c r="A114" s="23"/>
      <c r="B114" s="24"/>
      <c r="C114" s="26"/>
      <c r="D114" s="36">
        <v>37201</v>
      </c>
      <c r="E114" s="59" t="s">
        <v>174</v>
      </c>
      <c r="F114" s="71">
        <v>832</v>
      </c>
      <c r="G114" s="71">
        <v>0</v>
      </c>
      <c r="H114" s="68">
        <f t="shared" si="63"/>
        <v>832</v>
      </c>
      <c r="I114" s="71">
        <v>331</v>
      </c>
      <c r="J114" s="71">
        <v>331</v>
      </c>
      <c r="K114" s="68">
        <f t="shared" si="64"/>
        <v>501</v>
      </c>
    </row>
    <row r="115" spans="1:11" x14ac:dyDescent="0.25">
      <c r="A115" s="23"/>
      <c r="B115" s="26"/>
      <c r="C115" s="56">
        <v>37500</v>
      </c>
      <c r="D115" s="57" t="s">
        <v>175</v>
      </c>
      <c r="E115" s="58"/>
      <c r="F115" s="70">
        <f t="shared" ref="F115:K115" si="65">SUM(F116:F117)</f>
        <v>207550</v>
      </c>
      <c r="G115" s="70">
        <f t="shared" si="65"/>
        <v>0</v>
      </c>
      <c r="H115" s="70">
        <f t="shared" si="65"/>
        <v>207550</v>
      </c>
      <c r="I115" s="70">
        <f t="shared" si="65"/>
        <v>119332.88</v>
      </c>
      <c r="J115" s="70">
        <f t="shared" si="65"/>
        <v>117332.88</v>
      </c>
      <c r="K115" s="70">
        <f t="shared" si="65"/>
        <v>88217.12</v>
      </c>
    </row>
    <row r="116" spans="1:11" x14ac:dyDescent="0.25">
      <c r="A116" s="23"/>
      <c r="B116" s="24"/>
      <c r="C116" s="26"/>
      <c r="D116" s="36">
        <v>37501</v>
      </c>
      <c r="E116" s="59" t="s">
        <v>175</v>
      </c>
      <c r="F116" s="71">
        <v>79950</v>
      </c>
      <c r="G116" s="71">
        <v>0</v>
      </c>
      <c r="H116" s="68">
        <f t="shared" si="63"/>
        <v>79950</v>
      </c>
      <c r="I116" s="71">
        <v>49900</v>
      </c>
      <c r="J116" s="71">
        <v>49900</v>
      </c>
      <c r="K116" s="68">
        <f t="shared" si="64"/>
        <v>30050</v>
      </c>
    </row>
    <row r="117" spans="1:11" x14ac:dyDescent="0.25">
      <c r="A117" s="23"/>
      <c r="B117" s="24"/>
      <c r="C117" s="26"/>
      <c r="D117" s="36">
        <v>37502</v>
      </c>
      <c r="E117" s="59" t="s">
        <v>176</v>
      </c>
      <c r="F117" s="71">
        <v>127600</v>
      </c>
      <c r="G117" s="71">
        <v>0</v>
      </c>
      <c r="H117" s="68">
        <f t="shared" si="63"/>
        <v>127600</v>
      </c>
      <c r="I117" s="71">
        <v>69432.88</v>
      </c>
      <c r="J117" s="71">
        <v>67432.88</v>
      </c>
      <c r="K117" s="68">
        <f t="shared" si="64"/>
        <v>58167.119999999995</v>
      </c>
    </row>
    <row r="118" spans="1:11" x14ac:dyDescent="0.25">
      <c r="A118" s="23"/>
      <c r="B118" s="26"/>
      <c r="C118" s="56">
        <v>37900</v>
      </c>
      <c r="D118" s="57" t="s">
        <v>177</v>
      </c>
      <c r="E118" s="58"/>
      <c r="F118" s="70">
        <f t="shared" ref="F118:K118" si="66">SUM(F119:F120)</f>
        <v>368600</v>
      </c>
      <c r="G118" s="70">
        <f t="shared" si="66"/>
        <v>0</v>
      </c>
      <c r="H118" s="70">
        <f t="shared" si="66"/>
        <v>368600</v>
      </c>
      <c r="I118" s="70">
        <f t="shared" si="66"/>
        <v>80882.47</v>
      </c>
      <c r="J118" s="70">
        <f t="shared" si="66"/>
        <v>80882.47</v>
      </c>
      <c r="K118" s="70">
        <f t="shared" si="66"/>
        <v>287717.53000000003</v>
      </c>
    </row>
    <row r="119" spans="1:11" x14ac:dyDescent="0.25">
      <c r="A119" s="23"/>
      <c r="B119" s="24"/>
      <c r="C119" s="26"/>
      <c r="D119" s="36">
        <v>37092</v>
      </c>
      <c r="E119" s="59" t="s">
        <v>178</v>
      </c>
      <c r="F119" s="71">
        <v>27705.599999999999</v>
      </c>
      <c r="G119" s="71">
        <v>0</v>
      </c>
      <c r="H119" s="68">
        <f t="shared" si="63"/>
        <v>27705.599999999999</v>
      </c>
      <c r="I119" s="71">
        <v>27589.46</v>
      </c>
      <c r="J119" s="71">
        <v>27589.46</v>
      </c>
      <c r="K119" s="68">
        <f t="shared" si="64"/>
        <v>116.13999999999942</v>
      </c>
    </row>
    <row r="120" spans="1:11" x14ac:dyDescent="0.25">
      <c r="A120" s="23"/>
      <c r="B120" s="24"/>
      <c r="C120" s="26"/>
      <c r="D120" s="36">
        <v>37903</v>
      </c>
      <c r="E120" s="59" t="s">
        <v>179</v>
      </c>
      <c r="F120" s="71">
        <v>340894.4</v>
      </c>
      <c r="G120" s="71">
        <v>0</v>
      </c>
      <c r="H120" s="68">
        <f t="shared" si="63"/>
        <v>340894.4</v>
      </c>
      <c r="I120" s="71">
        <v>53293.01</v>
      </c>
      <c r="J120" s="71">
        <v>53293.01</v>
      </c>
      <c r="K120" s="68">
        <f t="shared" si="64"/>
        <v>287601.39</v>
      </c>
    </row>
    <row r="121" spans="1:11" x14ac:dyDescent="0.25">
      <c r="A121" s="23"/>
      <c r="B121" s="37">
        <v>38000</v>
      </c>
      <c r="C121" s="38" t="s">
        <v>180</v>
      </c>
      <c r="D121" s="39"/>
      <c r="E121" s="40"/>
      <c r="F121" s="69">
        <f t="shared" ref="F121:K121" si="67">SUM(F122)</f>
        <v>54600</v>
      </c>
      <c r="G121" s="69">
        <f t="shared" si="67"/>
        <v>0</v>
      </c>
      <c r="H121" s="69">
        <f t="shared" si="67"/>
        <v>54600</v>
      </c>
      <c r="I121" s="69">
        <f t="shared" ref="I121:J121" si="68">SUM(I122)</f>
        <v>36162.5</v>
      </c>
      <c r="J121" s="69">
        <f t="shared" si="68"/>
        <v>1579.5</v>
      </c>
      <c r="K121" s="69">
        <f t="shared" si="67"/>
        <v>18437.5</v>
      </c>
    </row>
    <row r="122" spans="1:11" x14ac:dyDescent="0.25">
      <c r="A122" s="23"/>
      <c r="B122" s="26"/>
      <c r="C122" s="56">
        <v>38500</v>
      </c>
      <c r="D122" s="57" t="s">
        <v>181</v>
      </c>
      <c r="E122" s="58"/>
      <c r="F122" s="70">
        <f t="shared" ref="F122:K122" si="69">SUM(F123:F124)</f>
        <v>54600</v>
      </c>
      <c r="G122" s="70">
        <f t="shared" si="69"/>
        <v>0</v>
      </c>
      <c r="H122" s="70">
        <f t="shared" si="69"/>
        <v>54600</v>
      </c>
      <c r="I122" s="70">
        <f t="shared" si="69"/>
        <v>36162.5</v>
      </c>
      <c r="J122" s="70">
        <f t="shared" si="69"/>
        <v>1579.5</v>
      </c>
      <c r="K122" s="70">
        <f t="shared" si="69"/>
        <v>18437.5</v>
      </c>
    </row>
    <row r="123" spans="1:11" x14ac:dyDescent="0.25">
      <c r="A123" s="23"/>
      <c r="B123" s="24"/>
      <c r="C123" s="26"/>
      <c r="D123" s="36">
        <v>38501</v>
      </c>
      <c r="E123" s="59" t="s">
        <v>182</v>
      </c>
      <c r="F123" s="71">
        <v>41600</v>
      </c>
      <c r="G123" s="71">
        <v>0</v>
      </c>
      <c r="H123" s="68">
        <f t="shared" si="63"/>
        <v>41600</v>
      </c>
      <c r="I123" s="71">
        <v>34583</v>
      </c>
      <c r="J123" s="71"/>
      <c r="K123" s="68">
        <f t="shared" si="64"/>
        <v>7017</v>
      </c>
    </row>
    <row r="124" spans="1:11" x14ac:dyDescent="0.25">
      <c r="A124" s="23"/>
      <c r="B124" s="24"/>
      <c r="C124" s="26"/>
      <c r="D124" s="36">
        <v>38503</v>
      </c>
      <c r="E124" s="59" t="s">
        <v>181</v>
      </c>
      <c r="F124" s="71">
        <v>13000</v>
      </c>
      <c r="G124" s="71">
        <v>0</v>
      </c>
      <c r="H124" s="68">
        <f t="shared" si="63"/>
        <v>13000</v>
      </c>
      <c r="I124" s="71">
        <v>1579.5</v>
      </c>
      <c r="J124" s="71">
        <v>1579.5</v>
      </c>
      <c r="K124" s="68">
        <f t="shared" si="64"/>
        <v>11420.5</v>
      </c>
    </row>
    <row r="125" spans="1:11" ht="15.75" thickBot="1" x14ac:dyDescent="0.3">
      <c r="A125" s="61"/>
      <c r="B125" s="27"/>
      <c r="C125" s="62"/>
      <c r="D125" s="63"/>
      <c r="E125" s="64"/>
      <c r="F125" s="72"/>
      <c r="G125" s="72"/>
      <c r="H125" s="72"/>
      <c r="I125" s="72"/>
      <c r="J125" s="72"/>
      <c r="K125" s="72"/>
    </row>
    <row r="126" spans="1:11" x14ac:dyDescent="0.25">
      <c r="A126" s="65"/>
      <c r="B126" s="65"/>
      <c r="C126" s="65"/>
      <c r="D126" s="65"/>
      <c r="E126" s="66"/>
      <c r="F126" s="65"/>
      <c r="G126" s="65"/>
      <c r="H126" s="65"/>
      <c r="I126" s="65"/>
      <c r="J126" s="65"/>
      <c r="K126" s="65"/>
    </row>
    <row r="127" spans="1:11" x14ac:dyDescent="0.25">
      <c r="A127" s="65"/>
      <c r="B127" s="65"/>
      <c r="C127" s="65"/>
      <c r="D127" s="65"/>
      <c r="E127" s="66"/>
      <c r="F127" s="65"/>
      <c r="G127" s="65"/>
      <c r="H127" s="65"/>
      <c r="I127" s="65"/>
      <c r="J127" s="65"/>
      <c r="K127" s="65"/>
    </row>
    <row r="128" spans="1:11" x14ac:dyDescent="0.25">
      <c r="A128" s="65"/>
      <c r="B128" s="65"/>
      <c r="C128" s="65"/>
      <c r="D128" s="65"/>
      <c r="E128" s="66"/>
      <c r="F128" s="65"/>
      <c r="G128" s="65"/>
      <c r="H128" s="65"/>
      <c r="I128" s="65"/>
      <c r="J128" s="65"/>
      <c r="K128" s="65"/>
    </row>
    <row r="129" spans="1:11" x14ac:dyDescent="0.25">
      <c r="A129" s="65"/>
      <c r="B129" s="65"/>
      <c r="C129" s="65"/>
      <c r="D129" s="65"/>
      <c r="E129" s="66"/>
      <c r="F129" s="65"/>
      <c r="G129" s="65"/>
      <c r="H129" s="65"/>
      <c r="I129" s="65"/>
      <c r="J129" s="65"/>
      <c r="K129" s="65"/>
    </row>
    <row r="130" spans="1:11" x14ac:dyDescent="0.25">
      <c r="A130" s="65"/>
      <c r="B130" s="65"/>
      <c r="C130" s="65"/>
      <c r="D130" s="65"/>
      <c r="E130" s="66"/>
      <c r="F130" s="65"/>
      <c r="G130" s="65"/>
      <c r="H130" s="65"/>
      <c r="I130" s="65"/>
      <c r="J130" s="65"/>
      <c r="K130" s="65"/>
    </row>
    <row r="131" spans="1:11" x14ac:dyDescent="0.25">
      <c r="A131" s="65"/>
      <c r="B131" s="65"/>
      <c r="C131" s="65"/>
      <c r="D131" s="65"/>
      <c r="E131" s="66"/>
      <c r="F131" s="65"/>
      <c r="G131" s="65"/>
      <c r="H131" s="65"/>
      <c r="I131" s="65"/>
      <c r="J131" s="65"/>
      <c r="K131" s="65"/>
    </row>
    <row r="132" spans="1:11" x14ac:dyDescent="0.25">
      <c r="A132" s="65"/>
      <c r="B132" s="65"/>
      <c r="C132" s="65"/>
      <c r="D132" s="65"/>
      <c r="E132" s="66"/>
      <c r="F132" s="65"/>
      <c r="G132" s="65"/>
      <c r="H132" s="65"/>
      <c r="I132" s="65"/>
      <c r="J132" s="65"/>
      <c r="K132" s="65"/>
    </row>
    <row r="133" spans="1:11" x14ac:dyDescent="0.25">
      <c r="A133" s="65"/>
      <c r="B133" s="65"/>
      <c r="C133" s="65"/>
      <c r="D133" s="65"/>
      <c r="E133" s="66"/>
      <c r="F133" s="65"/>
      <c r="G133" s="65"/>
      <c r="H133" s="65"/>
      <c r="I133" s="65"/>
      <c r="J133" s="65"/>
      <c r="K133" s="65"/>
    </row>
    <row r="134" spans="1:11" x14ac:dyDescent="0.25">
      <c r="A134" s="65"/>
      <c r="B134" s="65"/>
      <c r="C134" s="65"/>
      <c r="D134" s="65"/>
      <c r="E134" s="66"/>
      <c r="F134" s="65"/>
      <c r="G134" s="65"/>
      <c r="H134" s="65"/>
      <c r="I134" s="65"/>
      <c r="J134" s="65"/>
      <c r="K134" s="65"/>
    </row>
    <row r="135" spans="1:11" x14ac:dyDescent="0.25">
      <c r="A135" s="65"/>
      <c r="B135" s="65"/>
      <c r="C135" s="65"/>
      <c r="D135" s="65"/>
      <c r="E135" s="66"/>
      <c r="F135" s="65"/>
      <c r="G135" s="65"/>
      <c r="H135" s="65"/>
      <c r="I135" s="65"/>
      <c r="J135" s="65"/>
      <c r="K135" s="65"/>
    </row>
    <row r="136" spans="1:11" x14ac:dyDescent="0.25">
      <c r="A136" s="65"/>
      <c r="B136" s="65"/>
      <c r="C136" s="65"/>
      <c r="D136" s="65"/>
      <c r="E136" s="66"/>
      <c r="F136" s="65"/>
      <c r="G136" s="65"/>
      <c r="H136" s="65"/>
      <c r="I136" s="65"/>
      <c r="J136" s="65"/>
      <c r="K136" s="65"/>
    </row>
    <row r="137" spans="1:11" x14ac:dyDescent="0.25">
      <c r="A137" s="65"/>
      <c r="B137" s="65"/>
      <c r="C137" s="65"/>
      <c r="D137" s="65"/>
      <c r="E137" s="66"/>
      <c r="F137" s="65"/>
      <c r="G137" s="65"/>
      <c r="H137" s="65"/>
      <c r="I137" s="65"/>
      <c r="J137" s="65"/>
      <c r="K137" s="65"/>
    </row>
    <row r="138" spans="1:11" x14ac:dyDescent="0.25">
      <c r="B138" s="28"/>
    </row>
    <row r="139" spans="1:11" x14ac:dyDescent="0.25">
      <c r="B139" s="28"/>
    </row>
    <row r="140" spans="1:11" x14ac:dyDescent="0.25">
      <c r="B140" s="28"/>
    </row>
    <row r="141" spans="1:11" x14ac:dyDescent="0.25">
      <c r="B141" s="28"/>
    </row>
    <row r="142" spans="1:11" x14ac:dyDescent="0.25">
      <c r="B142" s="28"/>
    </row>
    <row r="143" spans="1:11" x14ac:dyDescent="0.25">
      <c r="B143" s="28"/>
    </row>
    <row r="144" spans="1:11" x14ac:dyDescent="0.25">
      <c r="B144" s="28"/>
    </row>
    <row r="145" spans="2:2" x14ac:dyDescent="0.25">
      <c r="B145" s="28"/>
    </row>
    <row r="146" spans="2:2" x14ac:dyDescent="0.25">
      <c r="B146" s="28"/>
    </row>
    <row r="147" spans="2:2" x14ac:dyDescent="0.25">
      <c r="B147" s="28"/>
    </row>
    <row r="148" spans="2:2" x14ac:dyDescent="0.25">
      <c r="B148" s="28"/>
    </row>
    <row r="149" spans="2:2" x14ac:dyDescent="0.25">
      <c r="B149" s="28"/>
    </row>
    <row r="150" spans="2:2" x14ac:dyDescent="0.25">
      <c r="B150" s="28"/>
    </row>
    <row r="151" spans="2:2" x14ac:dyDescent="0.25">
      <c r="B151" s="28"/>
    </row>
    <row r="152" spans="2:2" x14ac:dyDescent="0.25">
      <c r="B152" s="28"/>
    </row>
    <row r="153" spans="2:2" x14ac:dyDescent="0.25">
      <c r="B153" s="28"/>
    </row>
    <row r="154" spans="2:2" x14ac:dyDescent="0.25">
      <c r="B154" s="28"/>
    </row>
    <row r="155" spans="2:2" x14ac:dyDescent="0.25">
      <c r="B155" s="28"/>
    </row>
    <row r="156" spans="2:2" x14ac:dyDescent="0.25">
      <c r="B156" s="28"/>
    </row>
    <row r="157" spans="2:2" x14ac:dyDescent="0.25">
      <c r="B157" s="28"/>
    </row>
    <row r="158" spans="2:2" x14ac:dyDescent="0.25">
      <c r="B158" s="28"/>
    </row>
    <row r="159" spans="2:2" x14ac:dyDescent="0.25">
      <c r="B159" s="28"/>
    </row>
    <row r="160" spans="2:2" x14ac:dyDescent="0.25">
      <c r="B160" s="28"/>
    </row>
    <row r="161" spans="2:2" x14ac:dyDescent="0.25">
      <c r="B161" s="28"/>
    </row>
    <row r="162" spans="2:2" x14ac:dyDescent="0.25">
      <c r="B162" s="28"/>
    </row>
    <row r="163" spans="2:2" x14ac:dyDescent="0.25">
      <c r="B163" s="28"/>
    </row>
    <row r="164" spans="2:2" x14ac:dyDescent="0.25">
      <c r="B164" s="28"/>
    </row>
    <row r="165" spans="2:2" x14ac:dyDescent="0.25">
      <c r="B165" s="28"/>
    </row>
    <row r="166" spans="2:2" x14ac:dyDescent="0.25">
      <c r="B166" s="28"/>
    </row>
    <row r="167" spans="2:2" x14ac:dyDescent="0.25">
      <c r="B167" s="28"/>
    </row>
    <row r="168" spans="2:2" x14ac:dyDescent="0.25">
      <c r="B168" s="28"/>
    </row>
    <row r="169" spans="2:2" x14ac:dyDescent="0.25">
      <c r="B169" s="28"/>
    </row>
    <row r="170" spans="2:2" x14ac:dyDescent="0.25">
      <c r="B170" s="28"/>
    </row>
    <row r="171" spans="2:2" x14ac:dyDescent="0.25">
      <c r="B171" s="28"/>
    </row>
    <row r="172" spans="2:2" x14ac:dyDescent="0.25">
      <c r="B172" s="28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PT_ESF_ECSF</vt:lpstr>
      <vt:lpstr>PDA_ESPECIFICA</vt:lpstr>
      <vt:lpstr>Hoja1</vt:lpstr>
      <vt:lpstr>PDA_ESPECIFICA!Área_de_impresión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2021-11-09T20:05:33Z</dcterms:modified>
</cp:coreProperties>
</file>