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DEVENGADO_2020_Vs_PROYECTO_2021" sheetId="1" r:id="rId1"/>
  </sheets>
  <definedNames>
    <definedName name="_xlnm.Print_Area" localSheetId="0">DEVENGADO_2020_Vs_PROYECTO_2021!$A$6:$I$166</definedName>
    <definedName name="Print_Area" localSheetId="0">DEVENGADO_2020_Vs_PROYECTO_2021!#REF!</definedName>
    <definedName name="Print_Titles" localSheetId="0">DEVENGADO_2020_Vs_PROYECTO_2021!$4:$8</definedName>
    <definedName name="_xlnm.Print_Titles" localSheetId="0">DEVENGADO_2020_Vs_PROYECTO_2021!$1:$5</definedName>
  </definedNames>
  <calcPr calcId="145621"/>
</workbook>
</file>

<file path=xl/calcChain.xml><?xml version="1.0" encoding="utf-8"?>
<calcChain xmlns="http://schemas.openxmlformats.org/spreadsheetml/2006/main">
  <c r="F166" i="1" l="1"/>
  <c r="F165" i="1"/>
  <c r="H165" i="1" s="1"/>
  <c r="G164" i="1"/>
  <c r="D164" i="1"/>
  <c r="F162" i="1"/>
  <c r="H162" i="1" s="1"/>
  <c r="H161" i="1" s="1"/>
  <c r="G161" i="1"/>
  <c r="D161" i="1"/>
  <c r="H159" i="1"/>
  <c r="F159" i="1"/>
  <c r="F158" i="1"/>
  <c r="F157" i="1"/>
  <c r="H157" i="1" s="1"/>
  <c r="F156" i="1"/>
  <c r="H156" i="1" s="1"/>
  <c r="H155" i="1"/>
  <c r="F155" i="1"/>
  <c r="F154" i="1"/>
  <c r="F153" i="1"/>
  <c r="H153" i="1" s="1"/>
  <c r="F152" i="1"/>
  <c r="H152" i="1" s="1"/>
  <c r="H151" i="1"/>
  <c r="F151" i="1"/>
  <c r="F150" i="1"/>
  <c r="F149" i="1"/>
  <c r="H149" i="1" s="1"/>
  <c r="F148" i="1"/>
  <c r="H148" i="1" s="1"/>
  <c r="H147" i="1"/>
  <c r="F147" i="1"/>
  <c r="F146" i="1"/>
  <c r="F145" i="1"/>
  <c r="H145" i="1" s="1"/>
  <c r="F144" i="1"/>
  <c r="H144" i="1" s="1"/>
  <c r="G143" i="1"/>
  <c r="E143" i="1"/>
  <c r="D143" i="1"/>
  <c r="F141" i="1"/>
  <c r="H141" i="1" s="1"/>
  <c r="I140" i="1"/>
  <c r="F140" i="1"/>
  <c r="H140" i="1" s="1"/>
  <c r="H139" i="1"/>
  <c r="H138" i="1" s="1"/>
  <c r="F139" i="1"/>
  <c r="G138" i="1"/>
  <c r="D138" i="1"/>
  <c r="H136" i="1"/>
  <c r="F136" i="1"/>
  <c r="F135" i="1"/>
  <c r="F134" i="1"/>
  <c r="H134" i="1" s="1"/>
  <c r="F133" i="1"/>
  <c r="H133" i="1" s="1"/>
  <c r="I132" i="1"/>
  <c r="H132" i="1"/>
  <c r="F132" i="1"/>
  <c r="F131" i="1"/>
  <c r="F130" i="1"/>
  <c r="H130" i="1" s="1"/>
  <c r="F129" i="1"/>
  <c r="H129" i="1" s="1"/>
  <c r="F128" i="1"/>
  <c r="H128" i="1" s="1"/>
  <c r="F127" i="1"/>
  <c r="I127" i="1" s="1"/>
  <c r="F126" i="1"/>
  <c r="H126" i="1" s="1"/>
  <c r="F125" i="1"/>
  <c r="H125" i="1" s="1"/>
  <c r="F124" i="1"/>
  <c r="H124" i="1" s="1"/>
  <c r="F123" i="1"/>
  <c r="I123" i="1" s="1"/>
  <c r="F122" i="1"/>
  <c r="H122" i="1" s="1"/>
  <c r="F121" i="1"/>
  <c r="H121" i="1" s="1"/>
  <c r="I120" i="1"/>
  <c r="H120" i="1"/>
  <c r="F120" i="1"/>
  <c r="F119" i="1"/>
  <c r="I119" i="1" s="1"/>
  <c r="F118" i="1"/>
  <c r="H118" i="1" s="1"/>
  <c r="I117" i="1"/>
  <c r="F117" i="1"/>
  <c r="H117" i="1" s="1"/>
  <c r="H116" i="1"/>
  <c r="F116" i="1"/>
  <c r="F115" i="1"/>
  <c r="I115" i="1" s="1"/>
  <c r="F114" i="1"/>
  <c r="H114" i="1" s="1"/>
  <c r="I113" i="1"/>
  <c r="F113" i="1"/>
  <c r="H113" i="1" s="1"/>
  <c r="I112" i="1"/>
  <c r="H112" i="1"/>
  <c r="F112" i="1"/>
  <c r="F111" i="1"/>
  <c r="I111" i="1" s="1"/>
  <c r="F110" i="1"/>
  <c r="H110" i="1" s="1"/>
  <c r="I109" i="1"/>
  <c r="F109" i="1"/>
  <c r="H109" i="1" s="1"/>
  <c r="I108" i="1"/>
  <c r="H108" i="1"/>
  <c r="F108" i="1"/>
  <c r="F107" i="1"/>
  <c r="I107" i="1" s="1"/>
  <c r="F106" i="1"/>
  <c r="H106" i="1" s="1"/>
  <c r="F105" i="1"/>
  <c r="H105" i="1" s="1"/>
  <c r="I104" i="1"/>
  <c r="H104" i="1"/>
  <c r="F104" i="1"/>
  <c r="F103" i="1"/>
  <c r="F102" i="1"/>
  <c r="H102" i="1" s="1"/>
  <c r="F101" i="1"/>
  <c r="H101" i="1" s="1"/>
  <c r="I100" i="1"/>
  <c r="H100" i="1"/>
  <c r="F100" i="1"/>
  <c r="F99" i="1"/>
  <c r="I99" i="1" s="1"/>
  <c r="F98" i="1"/>
  <c r="H98" i="1" s="1"/>
  <c r="I97" i="1"/>
  <c r="F97" i="1"/>
  <c r="H97" i="1" s="1"/>
  <c r="I96" i="1"/>
  <c r="H96" i="1"/>
  <c r="F96" i="1"/>
  <c r="F95" i="1"/>
  <c r="F94" i="1"/>
  <c r="H94" i="1" s="1"/>
  <c r="F93" i="1"/>
  <c r="H93" i="1" s="1"/>
  <c r="I92" i="1"/>
  <c r="H92" i="1"/>
  <c r="F92" i="1"/>
  <c r="F91" i="1"/>
  <c r="I91" i="1" s="1"/>
  <c r="F90" i="1"/>
  <c r="H90" i="1" s="1"/>
  <c r="I89" i="1"/>
  <c r="F89" i="1"/>
  <c r="H89" i="1" s="1"/>
  <c r="I88" i="1"/>
  <c r="H88" i="1"/>
  <c r="F88" i="1"/>
  <c r="F87" i="1"/>
  <c r="I87" i="1" s="1"/>
  <c r="F86" i="1"/>
  <c r="H86" i="1" s="1"/>
  <c r="I85" i="1"/>
  <c r="F85" i="1"/>
  <c r="H85" i="1" s="1"/>
  <c r="I84" i="1"/>
  <c r="H84" i="1"/>
  <c r="F84" i="1"/>
  <c r="F83" i="1"/>
  <c r="F82" i="1"/>
  <c r="H82" i="1" s="1"/>
  <c r="G81" i="1"/>
  <c r="D81" i="1"/>
  <c r="F79" i="1"/>
  <c r="H79" i="1" s="1"/>
  <c r="I78" i="1"/>
  <c r="F78" i="1"/>
  <c r="H78" i="1" s="1"/>
  <c r="I77" i="1"/>
  <c r="H77" i="1"/>
  <c r="F77" i="1"/>
  <c r="F76" i="1"/>
  <c r="F75" i="1"/>
  <c r="H75" i="1" s="1"/>
  <c r="F74" i="1"/>
  <c r="H74" i="1" s="1"/>
  <c r="I73" i="1"/>
  <c r="H73" i="1"/>
  <c r="F73" i="1"/>
  <c r="F72" i="1"/>
  <c r="F71" i="1"/>
  <c r="H71" i="1" s="1"/>
  <c r="I70" i="1"/>
  <c r="F70" i="1"/>
  <c r="H70" i="1" s="1"/>
  <c r="I69" i="1"/>
  <c r="H69" i="1"/>
  <c r="F69" i="1"/>
  <c r="F68" i="1"/>
  <c r="F67" i="1"/>
  <c r="H67" i="1" s="1"/>
  <c r="I66" i="1"/>
  <c r="F66" i="1"/>
  <c r="H66" i="1" s="1"/>
  <c r="H65" i="1"/>
  <c r="F65" i="1"/>
  <c r="F64" i="1"/>
  <c r="F63" i="1"/>
  <c r="H63" i="1" s="1"/>
  <c r="I62" i="1"/>
  <c r="F62" i="1"/>
  <c r="H62" i="1" s="1"/>
  <c r="I61" i="1"/>
  <c r="H61" i="1"/>
  <c r="F61" i="1"/>
  <c r="F60" i="1"/>
  <c r="F59" i="1"/>
  <c r="H59" i="1" s="1"/>
  <c r="I58" i="1"/>
  <c r="F58" i="1"/>
  <c r="H58" i="1" s="1"/>
  <c r="F57" i="1"/>
  <c r="H57" i="1" s="1"/>
  <c r="F56" i="1"/>
  <c r="F55" i="1"/>
  <c r="H55" i="1" s="1"/>
  <c r="F54" i="1"/>
  <c r="H54" i="1" s="1"/>
  <c r="H53" i="1"/>
  <c r="F53" i="1"/>
  <c r="F52" i="1"/>
  <c r="F51" i="1"/>
  <c r="H51" i="1" s="1"/>
  <c r="I50" i="1"/>
  <c r="F50" i="1"/>
  <c r="H50" i="1" s="1"/>
  <c r="I49" i="1"/>
  <c r="H49" i="1"/>
  <c r="F49" i="1"/>
  <c r="F48" i="1"/>
  <c r="F47" i="1"/>
  <c r="H47" i="1" s="1"/>
  <c r="I46" i="1"/>
  <c r="F46" i="1"/>
  <c r="H46" i="1" s="1"/>
  <c r="I45" i="1"/>
  <c r="H45" i="1"/>
  <c r="F45" i="1"/>
  <c r="F44" i="1"/>
  <c r="F43" i="1"/>
  <c r="H43" i="1" s="1"/>
  <c r="I42" i="1"/>
  <c r="F42" i="1"/>
  <c r="H42" i="1" s="1"/>
  <c r="G41" i="1"/>
  <c r="D41" i="1"/>
  <c r="I39" i="1"/>
  <c r="F39" i="1"/>
  <c r="H39" i="1" s="1"/>
  <c r="H38" i="1"/>
  <c r="F38" i="1"/>
  <c r="F37" i="1"/>
  <c r="F36" i="1"/>
  <c r="F35" i="1"/>
  <c r="H35" i="1" s="1"/>
  <c r="F34" i="1"/>
  <c r="H34" i="1" s="1"/>
  <c r="F33" i="1"/>
  <c r="I33" i="1" s="1"/>
  <c r="F32" i="1"/>
  <c r="I31" i="1"/>
  <c r="F31" i="1"/>
  <c r="H31" i="1" s="1"/>
  <c r="I30" i="1"/>
  <c r="H30" i="1"/>
  <c r="F30" i="1"/>
  <c r="F29" i="1"/>
  <c r="I29" i="1" s="1"/>
  <c r="F28" i="1"/>
  <c r="I27" i="1"/>
  <c r="F27" i="1"/>
  <c r="H27" i="1" s="1"/>
  <c r="I26" i="1"/>
  <c r="H26" i="1"/>
  <c r="F26" i="1"/>
  <c r="F25" i="1"/>
  <c r="F24" i="1"/>
  <c r="F23" i="1"/>
  <c r="H23" i="1" s="1"/>
  <c r="I22" i="1"/>
  <c r="H22" i="1"/>
  <c r="F22" i="1"/>
  <c r="F21" i="1"/>
  <c r="I21" i="1" s="1"/>
  <c r="F20" i="1"/>
  <c r="I19" i="1"/>
  <c r="F19" i="1"/>
  <c r="H19" i="1" s="1"/>
  <c r="I18" i="1"/>
  <c r="H18" i="1"/>
  <c r="F18" i="1"/>
  <c r="F17" i="1"/>
  <c r="I17" i="1" s="1"/>
  <c r="F16" i="1"/>
  <c r="I15" i="1"/>
  <c r="F15" i="1"/>
  <c r="H15" i="1" s="1"/>
  <c r="I14" i="1"/>
  <c r="H14" i="1"/>
  <c r="F14" i="1"/>
  <c r="F13" i="1"/>
  <c r="I13" i="1" s="1"/>
  <c r="F12" i="1"/>
  <c r="I11" i="1"/>
  <c r="F11" i="1"/>
  <c r="H11" i="1" s="1"/>
  <c r="I10" i="1"/>
  <c r="H10" i="1"/>
  <c r="F10" i="1"/>
  <c r="F9" i="1"/>
  <c r="I9" i="1" s="1"/>
  <c r="G8" i="1"/>
  <c r="E8" i="1"/>
  <c r="E6" i="1" s="1"/>
  <c r="D8" i="1"/>
  <c r="F161" i="1" l="1"/>
  <c r="D6" i="1"/>
  <c r="F8" i="1"/>
  <c r="I8" i="1" s="1"/>
  <c r="I72" i="1"/>
  <c r="H72" i="1"/>
  <c r="I16" i="1"/>
  <c r="H16" i="1"/>
  <c r="H20" i="1"/>
  <c r="I20" i="1"/>
  <c r="H28" i="1"/>
  <c r="I28" i="1"/>
  <c r="H32" i="1"/>
  <c r="I32" i="1"/>
  <c r="H36" i="1"/>
  <c r="I36" i="1"/>
  <c r="I48" i="1"/>
  <c r="H48" i="1"/>
  <c r="I64" i="1"/>
  <c r="H64" i="1"/>
  <c r="I83" i="1"/>
  <c r="H83" i="1"/>
  <c r="F81" i="1"/>
  <c r="I81" i="1" s="1"/>
  <c r="H9" i="1"/>
  <c r="H13" i="1"/>
  <c r="H17" i="1"/>
  <c r="H21" i="1"/>
  <c r="H25" i="1"/>
  <c r="H29" i="1"/>
  <c r="H33" i="1"/>
  <c r="H37" i="1"/>
  <c r="H44" i="1"/>
  <c r="H60" i="1"/>
  <c r="I76" i="1"/>
  <c r="H76" i="1"/>
  <c r="H56" i="1"/>
  <c r="H24" i="1"/>
  <c r="I24" i="1"/>
  <c r="I52" i="1"/>
  <c r="H52" i="1"/>
  <c r="I68" i="1"/>
  <c r="H68" i="1"/>
  <c r="G6" i="1"/>
  <c r="H12" i="1"/>
  <c r="I43" i="1"/>
  <c r="I47" i="1"/>
  <c r="I51" i="1"/>
  <c r="I59" i="1"/>
  <c r="I63" i="1"/>
  <c r="I67" i="1"/>
  <c r="I79" i="1"/>
  <c r="I82" i="1"/>
  <c r="I90" i="1"/>
  <c r="I98" i="1"/>
  <c r="I106" i="1"/>
  <c r="I110" i="1"/>
  <c r="I114" i="1"/>
  <c r="I126" i="1"/>
  <c r="I130" i="1"/>
  <c r="F138" i="1"/>
  <c r="I138" i="1" s="1"/>
  <c r="I165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46" i="1"/>
  <c r="H143" i="1" s="1"/>
  <c r="H150" i="1"/>
  <c r="H154" i="1"/>
  <c r="H158" i="1"/>
  <c r="F164" i="1"/>
  <c r="I164" i="1" s="1"/>
  <c r="H166" i="1"/>
  <c r="H164" i="1" s="1"/>
  <c r="F41" i="1"/>
  <c r="I41" i="1" s="1"/>
  <c r="F143" i="1"/>
  <c r="H81" i="1" l="1"/>
  <c r="H41" i="1"/>
  <c r="H8" i="1"/>
  <c r="H6" i="1" s="1"/>
  <c r="F6" i="1"/>
  <c r="I6" i="1" s="1"/>
</calcChain>
</file>

<file path=xl/sharedStrings.xml><?xml version="1.0" encoding="utf-8"?>
<sst xmlns="http://schemas.openxmlformats.org/spreadsheetml/2006/main" count="167" uniqueCount="167">
  <si>
    <t>CAPITULO</t>
  </si>
  <si>
    <t>PARTIDA ESPECIFICA</t>
  </si>
  <si>
    <t>PRESUPUESTO DEVENGADO</t>
  </si>
  <si>
    <t>COMPARATIVO</t>
  </si>
  <si>
    <t>Número</t>
  </si>
  <si>
    <t>Descripción</t>
  </si>
  <si>
    <t>Cantidad</t>
  </si>
  <si>
    <t>%</t>
  </si>
  <si>
    <t>Servicio social a estudiantes y profesionistas</t>
  </si>
  <si>
    <t>Prima de antigüedad</t>
  </si>
  <si>
    <t>Prima vacacional</t>
  </si>
  <si>
    <t>Gratificación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</si>
  <si>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</si>
  <si>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</si>
  <si>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</si>
  <si>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</si>
  <si>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</si>
  <si>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Indemnizaciones</t>
  </si>
  <si>
    <t>Pensiones y jubilaciones por convenio otros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</si>
  <si>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</si>
  <si>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</si>
  <si>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</si>
  <si>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</si>
  <si>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</si>
  <si>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</si>
  <si>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</si>
  <si>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Inscripción en cursos para el personal</t>
  </si>
  <si>
    <t>Otras prestaciones</t>
  </si>
  <si>
    <t>Reserva para incremento en percepciones</t>
  </si>
  <si>
    <t>Estímulo por productividad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</si>
  <si>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</si>
  <si>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</si>
  <si>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</si>
  <si>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</si>
  <si>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</si>
  <si>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</si>
  <si>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</si>
  <si>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</si>
  <si>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</si>
  <si>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</si>
  <si>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alimentación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</si>
  <si>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</si>
  <si>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</si>
  <si>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</si>
  <si>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</si>
  <si>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</si>
  <si>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</si>
  <si>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</si>
  <si>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</si>
  <si>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</si>
  <si>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</si>
  <si>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</si>
  <si>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</si>
  <si>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</si>
  <si>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</si>
  <si>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Vestuario, uniformes exclusivos del SEMEFO</t>
  </si>
  <si>
    <t>Artículos deportivos</t>
  </si>
  <si>
    <t>Refacciones y accesorios menores de edificios</t>
  </si>
  <si>
    <t>Refacciones y accesorios menores de mobiliario y equipo de administración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</si>
  <si>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</si>
  <si>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</si>
  <si>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telecomunicación</t>
  </si>
  <si>
    <t>Servicio de energía eléctrica</t>
  </si>
  <si>
    <t>Servicio de agua potable</t>
  </si>
  <si>
    <t>Servicio telefónico tradicional</t>
  </si>
  <si>
    <t>Servicios de telecomunicaciones y satélites</t>
  </si>
  <si>
    <t>Arrendamiento de edificios y locales</t>
  </si>
  <si>
    <t>Arrendamiento de activos intangibles</t>
  </si>
  <si>
    <t>Otros arrendamientos</t>
  </si>
  <si>
    <t>Servicios de capacitación</t>
  </si>
  <si>
    <t>Servicios de impresión</t>
  </si>
  <si>
    <t>Otros servicios de apoyo administrativo</t>
  </si>
  <si>
    <t>Servicio de vigilancia y monitoreo</t>
  </si>
  <si>
    <t>Intereses, comisiones y servicios bancarios</t>
  </si>
  <si>
    <t>Servicio de traslado y custodia de valores</t>
  </si>
  <si>
    <t>Seguros de responsabilidad patrimonial y fianzas</t>
  </si>
  <si>
    <t>Seguros de bienes patrimoniales</t>
  </si>
  <si>
    <t>Instalación, reparación y mantenimiento de mobiliario y equipo de administración</t>
  </si>
  <si>
    <t>Reparación y mantenimiento de equipo de transporte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</si>
  <si>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</si>
  <si>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</si>
  <si>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</si>
  <si>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</si>
  <si>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</si>
  <si>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</si>
  <si>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</si>
  <si>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</si>
  <si>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</si>
  <si>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</si>
  <si>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</si>
  <si>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</si>
  <si>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</si>
  <si>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</si>
  <si>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</si>
  <si>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Peajes</t>
  </si>
  <si>
    <t>Hospedaje y pasajes de invitados</t>
  </si>
  <si>
    <t>Reuniones de trabajo</t>
  </si>
  <si>
    <t>Gastos de representación</t>
  </si>
  <si>
    <t>Impuestos y derechos</t>
  </si>
  <si>
    <t>Cuotas a Organismos Nacionales</t>
  </si>
  <si>
    <t>Transferencias a Fideicomisos del Poder Judicial</t>
  </si>
  <si>
    <t>Muebles de oficina y estantería</t>
  </si>
  <si>
    <t>Adquisición de impresor</t>
  </si>
  <si>
    <t>Equipo de cómputo diverso</t>
  </si>
  <si>
    <t>Otros mobiliarios y equipos de administración</t>
  </si>
  <si>
    <t>Equipos y aparatos audiovisuales</t>
  </si>
  <si>
    <t>Equipo médico y de laboratorio</t>
  </si>
  <si>
    <t>Instrumental médico y de laboratorio</t>
  </si>
  <si>
    <t>Maquinaria y equipo de aire acondicionado</t>
  </si>
  <si>
    <t>Equipos de generación eléctrica, aparatos y accesorios eléctricos</t>
  </si>
  <si>
    <t>Otros equipos</t>
  </si>
  <si>
    <t>Acabados y otros trabajos especializados en bienes propios</t>
  </si>
  <si>
    <t>CUADRO COMPARATIVO: PROYECTO DE PRESUPUESTO 2021 Vs. PRESUPUESTO DEVENGADO PROYECTADO AL CIERRE DEL EJERCICIO 2020</t>
  </si>
  <si>
    <t>Al mes de octubre de 2020</t>
  </si>
  <si>
    <t>Proyectado noviembre-diciembre 2020</t>
  </si>
  <si>
    <t>Proyectado al Cierre 2020</t>
  </si>
  <si>
    <t>Proyecto de Presupuesto 2021 Vs Presupuesto Devengado Proyectado al Cierre del Ejercicio 2020</t>
  </si>
  <si>
    <t>TOTAL</t>
  </si>
  <si>
    <t>Servicios Personales</t>
  </si>
  <si>
    <t>Dietas y retribuciones</t>
  </si>
  <si>
    <t>Sueldo tabular al personal permanente</t>
  </si>
  <si>
    <t>Sueldo tabular al personal eventual</t>
  </si>
  <si>
    <t>Primas por años de servicios efectivos prestados</t>
  </si>
  <si>
    <t>Seguro de vida Magistrados Jueces y Consejeros</t>
  </si>
  <si>
    <t>Seguro de gastos médicos al personal de confianza (Mayores)</t>
  </si>
  <si>
    <t>Seguro gastos médicos mayores Magistrados Jueces y Consejeros</t>
  </si>
  <si>
    <t>Gastos médicos menores Magistrados Jueces y Consejeros</t>
  </si>
  <si>
    <t>Servicios médicos</t>
  </si>
  <si>
    <t>Materiales y Suministros</t>
  </si>
  <si>
    <t>Otros equipos menores de oficina</t>
  </si>
  <si>
    <t>Ropa de protección personal</t>
  </si>
  <si>
    <t>Herramientas menores</t>
  </si>
  <si>
    <t>Refacciones y accesorios menores de mobiliario y equipo educacional y recreativo</t>
  </si>
  <si>
    <t>Refacciones y accesorios menores de equipo de cómputo y tecnologías de la información</t>
  </si>
  <si>
    <t>Servicios Generales</t>
  </si>
  <si>
    <t>Servicio de telefonía celular</t>
  </si>
  <si>
    <t>Servicio de acceso a internet, redes y procesamiento de información</t>
  </si>
  <si>
    <t>Servicio postal y telegráfico y mensajería</t>
  </si>
  <si>
    <t>Arrendamiento mobiliario y equipo de administración, educacional recreativo y bienes informáticos</t>
  </si>
  <si>
    <t>Servicios legales y asesorías en materia jurídica económica y contable</t>
  </si>
  <si>
    <t>Servicios y asesorías en materia de Ingeniería, Arquitectura y Diseño</t>
  </si>
  <si>
    <t>Servicios de apoyo administrativo y fotocopiado</t>
  </si>
  <si>
    <t>Avalúos no relacionados con la ejecución de la obra</t>
  </si>
  <si>
    <t>Fletes y maniobras</t>
  </si>
  <si>
    <t>Conservación y mantenimiento menor de inmuebles</t>
  </si>
  <si>
    <t>Instalación, reparación y mantenimiento de equipo de cómputo y tecnologías de la información</t>
  </si>
  <si>
    <t>Instalación, reparación y mantenimiento de equipo e instrumental médico y de laboratorio</t>
  </si>
  <si>
    <t>Instalación, reparación y mantenimiento de sistemas de aire acondicionado, calefacción y refrigeración</t>
  </si>
  <si>
    <t>Servicios de lavandería</t>
  </si>
  <si>
    <t>Servicios de creatividad, preproducción y producción de publicidad</t>
  </si>
  <si>
    <t>Servicios de revelado de fotografías</t>
  </si>
  <si>
    <t>Servicios funerarios y de cementerios</t>
  </si>
  <si>
    <t>Otros gastos por responsabilidad</t>
  </si>
  <si>
    <t>Transferencias, Asignaciones, Subsidios y otras ayudas</t>
  </si>
  <si>
    <t>Ayudas sociales a personas</t>
  </si>
  <si>
    <t>Bienes muebles, inmuebles e intangibles</t>
  </si>
  <si>
    <t>Bienes artísticos, culturales y científicos</t>
  </si>
  <si>
    <t>Equipo de cómputo y tecnología de la información</t>
  </si>
  <si>
    <t>Camaras fotográficas y de video</t>
  </si>
  <si>
    <t>Vehículos terrestres</t>
  </si>
  <si>
    <t>Equipo de comunicación y telefonía</t>
  </si>
  <si>
    <t>Software</t>
  </si>
  <si>
    <t>Inversión pública</t>
  </si>
  <si>
    <t>Inversiones Financieras y Otras Provisiones</t>
  </si>
  <si>
    <t>Inversiones en Fideicomisos del Poder Judicial</t>
  </si>
  <si>
    <t>Erogaciones imprevistas</t>
  </si>
  <si>
    <t>PROYECTO PRESUPUESTAL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</si>
</sst>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</borders>
  <cellStyleXfs count="13">
    <xf numFmtId="0" fontId="0" fillId="0" borderId="0"/>
    <xf numFmtId="166" fontId="5" fillId="0" borderId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80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left" vertical="top"/>
    </xf>
    <xf numFmtId="0" fontId="10" fillId="0" borderId="10" xfId="0" applyNumberFormat="1" applyFont="1" applyBorder="1" applyAlignment="1">
      <alignment vertical="top" wrapText="1" readingOrder="1"/>
    </xf>
    <xf numFmtId="0" fontId="11" fillId="5" borderId="10" xfId="0" applyNumberFormat="1" applyFont="1" applyFill="1" applyBorder="1" applyAlignment="1">
      <alignment vertical="top" wrapText="1" readingOrder="1"/>
    </xf>
    <xf numFmtId="40" fontId="11" fillId="5" borderId="10" xfId="0" applyNumberFormat="1" applyFont="1" applyFill="1" applyBorder="1" applyAlignment="1">
      <alignment horizontal="right" vertical="top" wrapText="1" readingOrder="1"/>
    </xf>
    <xf numFmtId="40" fontId="10" fillId="0" borderId="10" xfId="0" applyNumberFormat="1" applyFont="1" applyBorder="1" applyAlignment="1">
      <alignment horizontal="right" vertical="top" wrapText="1" readingOrder="1"/>
    </xf>
    <xf numFmtId="49" fontId="11" fillId="3" borderId="10" xfId="0" applyNumberFormat="1" applyFont="1" applyFill="1" applyBorder="1" applyAlignment="1">
      <alignment vertical="top" readingOrder="1"/>
    </xf>
    <xf numFmtId="49" fontId="11" fillId="3" borderId="10" xfId="0" applyNumberFormat="1" applyFont="1" applyFill="1" applyBorder="1" applyAlignment="1">
      <alignment vertical="top" wrapText="1" readingOrder="1"/>
    </xf>
    <xf numFmtId="40" fontId="11" fillId="3" borderId="10" xfId="0" applyNumberFormat="1" applyFont="1" applyFill="1" applyBorder="1" applyAlignment="1">
      <alignment horizontal="right" vertical="top" wrapText="1" readingOrder="1"/>
    </xf>
    <xf numFmtId="0" fontId="10" fillId="0" borderId="10" xfId="0" applyNumberFormat="1" applyFont="1" applyBorder="1" applyAlignment="1">
      <alignment horizontal="center" vertical="top" wrapText="1" readingOrder="1"/>
    </xf>
    <xf numFmtId="49" fontId="10" fillId="0" borderId="10" xfId="0" applyNumberFormat="1" applyFont="1" applyBorder="1" applyAlignment="1">
      <alignment vertical="top" wrapText="1" readingOrder="1"/>
    </xf>
    <xf numFmtId="0" fontId="0" fillId="0" borderId="10" xfId="0" applyBorder="1" applyAlignment="1">
      <alignment vertical="top"/>
    </xf>
    <xf numFmtId="40" fontId="0" fillId="0" borderId="10" xfId="0" applyNumberFormat="1" applyBorder="1" applyAlignment="1">
      <alignment horizontal="right" vertical="top"/>
    </xf>
    <xf numFmtId="165" fontId="0" fillId="0" borderId="10" xfId="0" applyNumberFormat="1" applyFont="1" applyBorder="1" applyAlignment="1" applyProtection="1">
      <alignment horizontal="center" vertical="top"/>
      <protection locked="0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6" xfId="0" applyNumberFormat="1" applyFont="1" applyBorder="1" applyAlignment="1">
      <alignment vertical="top" wrapText="1" readingOrder="1"/>
    </xf>
    <xf numFmtId="0" fontId="8" fillId="0" borderId="15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vertical="top"/>
    </xf>
    <xf numFmtId="0" fontId="0" fillId="0" borderId="20" xfId="0" applyBorder="1"/>
    <xf numFmtId="0" fontId="9" fillId="0" borderId="21" xfId="0" applyFont="1" applyBorder="1" applyAlignment="1">
      <alignment vertical="top"/>
    </xf>
    <xf numFmtId="40" fontId="11" fillId="5" borderId="22" xfId="0" applyNumberFormat="1" applyFont="1" applyFill="1" applyBorder="1" applyAlignment="1">
      <alignment horizontal="right" vertical="top" wrapText="1" readingOrder="1"/>
    </xf>
    <xf numFmtId="40" fontId="10" fillId="0" borderId="22" xfId="0" applyNumberFormat="1" applyFont="1" applyBorder="1" applyAlignment="1">
      <alignment horizontal="right" vertical="top" wrapText="1" readingOrder="1"/>
    </xf>
    <xf numFmtId="0" fontId="11" fillId="3" borderId="21" xfId="0" applyNumberFormat="1" applyFont="1" applyFill="1" applyBorder="1" applyAlignment="1">
      <alignment horizontal="center" vertical="top" wrapText="1" readingOrder="1"/>
    </xf>
    <xf numFmtId="40" fontId="11" fillId="3" borderId="22" xfId="0" applyNumberFormat="1" applyFont="1" applyFill="1" applyBorder="1" applyAlignment="1">
      <alignment horizontal="right" vertical="top" wrapText="1" readingOrder="1"/>
    </xf>
    <xf numFmtId="0" fontId="0" fillId="0" borderId="21" xfId="0" applyBorder="1"/>
    <xf numFmtId="40" fontId="11" fillId="4" borderId="22" xfId="0" applyNumberFormat="1" applyFont="1" applyFill="1" applyBorder="1" applyAlignment="1">
      <alignment horizontal="right" vertical="top" wrapText="1" readingOrder="1"/>
    </xf>
    <xf numFmtId="0" fontId="0" fillId="0" borderId="23" xfId="0" applyBorder="1"/>
    <xf numFmtId="0" fontId="10" fillId="0" borderId="24" xfId="0" applyNumberFormat="1" applyFont="1" applyBorder="1" applyAlignment="1">
      <alignment horizontal="center" vertical="top" wrapText="1" readingOrder="1"/>
    </xf>
    <xf numFmtId="49" fontId="10" fillId="0" borderId="24" xfId="0" applyNumberFormat="1" applyFont="1" applyBorder="1" applyAlignment="1">
      <alignment vertical="top" wrapText="1" readingOrder="1"/>
    </xf>
    <xf numFmtId="40" fontId="10" fillId="0" borderId="24" xfId="0" applyNumberFormat="1" applyFont="1" applyBorder="1" applyAlignment="1">
      <alignment horizontal="right" vertical="top" wrapText="1" readingOrder="1"/>
    </xf>
    <xf numFmtId="40" fontId="10" fillId="0" borderId="25" xfId="0" applyNumberFormat="1" applyFont="1" applyBorder="1" applyAlignment="1">
      <alignment horizontal="right" vertical="top" wrapText="1" readingOrder="1"/>
    </xf>
    <xf numFmtId="40" fontId="11" fillId="5" borderId="27" xfId="0" applyNumberFormat="1" applyFont="1" applyFill="1" applyBorder="1" applyAlignment="1">
      <alignment horizontal="right" vertical="top" wrapText="1" readingOrder="1"/>
    </xf>
    <xf numFmtId="40" fontId="10" fillId="0" borderId="27" xfId="0" applyNumberFormat="1" applyFont="1" applyBorder="1" applyAlignment="1">
      <alignment horizontal="right" vertical="top" wrapText="1" readingOrder="1"/>
    </xf>
    <xf numFmtId="40" fontId="11" fillId="3" borderId="27" xfId="0" applyNumberFormat="1" applyFont="1" applyFill="1" applyBorder="1" applyAlignment="1">
      <alignment horizontal="right" vertical="top" wrapText="1" readingOrder="1"/>
    </xf>
    <xf numFmtId="40" fontId="11" fillId="4" borderId="27" xfId="0" applyNumberFormat="1" applyFont="1" applyFill="1" applyBorder="1" applyAlignment="1">
      <alignment horizontal="right" vertical="top" wrapText="1" readingOrder="1"/>
    </xf>
    <xf numFmtId="0" fontId="10" fillId="0" borderId="20" xfId="0" applyNumberFormat="1" applyFont="1" applyBorder="1" applyAlignment="1">
      <alignment vertical="top" wrapText="1" readingOrder="1"/>
    </xf>
    <xf numFmtId="0" fontId="0" fillId="0" borderId="26" xfId="0" applyBorder="1"/>
    <xf numFmtId="40" fontId="10" fillId="0" borderId="28" xfId="0" applyNumberFormat="1" applyFont="1" applyBorder="1" applyAlignment="1">
      <alignment horizontal="right" vertical="top" wrapText="1" readingOrder="1"/>
    </xf>
    <xf numFmtId="0" fontId="10" fillId="4" borderId="29" xfId="0" applyNumberFormat="1" applyFont="1" applyFill="1" applyBorder="1" applyAlignment="1">
      <alignment vertical="top" wrapText="1" readingOrder="1"/>
    </xf>
    <xf numFmtId="40" fontId="11" fillId="5" borderId="30" xfId="0" applyNumberFormat="1" applyFont="1" applyFill="1" applyBorder="1" applyAlignment="1">
      <alignment horizontal="right" vertical="top" wrapText="1" readingOrder="1"/>
    </xf>
    <xf numFmtId="40" fontId="10" fillId="0" borderId="30" xfId="0" applyNumberFormat="1" applyFont="1" applyBorder="1" applyAlignment="1">
      <alignment horizontal="right" vertical="top" wrapText="1" readingOrder="1"/>
    </xf>
    <xf numFmtId="40" fontId="11" fillId="3" borderId="30" xfId="0" applyNumberFormat="1" applyFont="1" applyFill="1" applyBorder="1" applyAlignment="1">
      <alignment horizontal="right" vertical="top" wrapText="1" readingOrder="1"/>
    </xf>
    <xf numFmtId="40" fontId="10" fillId="4" borderId="30" xfId="0" applyNumberFormat="1" applyFont="1" applyFill="1" applyBorder="1" applyAlignment="1">
      <alignment horizontal="right" vertical="top" wrapText="1" readingOrder="1"/>
    </xf>
    <xf numFmtId="40" fontId="0" fillId="4" borderId="30" xfId="0" applyNumberFormat="1" applyFill="1" applyBorder="1" applyAlignment="1">
      <alignment horizontal="right" vertical="top"/>
    </xf>
    <xf numFmtId="40" fontId="11" fillId="4" borderId="30" xfId="0" applyNumberFormat="1" applyFont="1" applyFill="1" applyBorder="1" applyAlignment="1">
      <alignment horizontal="right" vertical="top" wrapText="1" readingOrder="1"/>
    </xf>
    <xf numFmtId="40" fontId="10" fillId="4" borderId="31" xfId="0" applyNumberFormat="1" applyFont="1" applyFill="1" applyBorder="1" applyAlignment="1">
      <alignment horizontal="right" vertical="top" wrapText="1" readingOrder="1"/>
    </xf>
    <xf numFmtId="0" fontId="0" fillId="0" borderId="32" xfId="0" applyBorder="1"/>
    <xf numFmtId="0" fontId="10" fillId="0" borderId="33" xfId="0" applyNumberFormat="1" applyFont="1" applyBorder="1" applyAlignment="1">
      <alignment horizontal="center" vertical="top" wrapText="1" readingOrder="1"/>
    </xf>
    <xf numFmtId="49" fontId="10" fillId="0" borderId="33" xfId="0" applyNumberFormat="1" applyFont="1" applyBorder="1" applyAlignment="1">
      <alignment vertical="top" wrapText="1" readingOrder="1"/>
    </xf>
    <xf numFmtId="40" fontId="10" fillId="0" borderId="33" xfId="0" applyNumberFormat="1" applyFont="1" applyBorder="1" applyAlignment="1">
      <alignment horizontal="right" vertical="top" wrapText="1" readingOrder="1"/>
    </xf>
    <xf numFmtId="40" fontId="10" fillId="0" borderId="34" xfId="0" applyNumberFormat="1" applyFont="1" applyBorder="1" applyAlignment="1">
      <alignment horizontal="right" vertical="top" wrapText="1" readingOrder="1"/>
    </xf>
    <xf numFmtId="40" fontId="10" fillId="4" borderId="14" xfId="0" applyNumberFormat="1" applyFont="1" applyFill="1" applyBorder="1" applyAlignment="1">
      <alignment horizontal="right" vertical="top" wrapText="1" readingOrder="1"/>
    </xf>
    <xf numFmtId="40" fontId="10" fillId="0" borderId="35" xfId="0" applyNumberFormat="1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textRotation="45"/>
    </xf>
    <xf numFmtId="0" fontId="8" fillId="0" borderId="13" xfId="0" applyFont="1" applyFill="1" applyBorder="1" applyAlignment="1">
      <alignment horizontal="center" vertical="center" textRotation="45"/>
    </xf>
    <xf numFmtId="0" fontId="8" fillId="0" borderId="17" xfId="0" applyFont="1" applyFill="1" applyBorder="1" applyAlignment="1">
      <alignment horizontal="center" vertical="center" textRotation="4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166"/>
  <sheetViews>
    <sheetView tabSelected="1" topLeftCell="A151" zoomScaleNormal="100" workbookViewId="0">
      <selection activeCell="I124" sqref="I124:I125"/>
    </sheetView>
  </sheetViews>
  <sheetFormatPr baseColWidth="10" defaultRowHeight="15" x14ac:dyDescent="0.25"/>
  <cols>
    <col min="1" max="2" width="11.42578125" style="1" customWidth="1"/>
    <col min="3" max="3" width="37.85546875" style="3" customWidth="1"/>
    <col min="4" max="4" width="17.85546875" style="1" customWidth="1"/>
    <col min="5" max="5" width="17.7109375" style="1" customWidth="1"/>
    <col min="6" max="6" width="18.7109375" style="1" customWidth="1"/>
    <col min="7" max="7" width="20.28515625" style="1" customWidth="1"/>
    <col min="8" max="8" width="17.140625" style="1" customWidth="1"/>
    <col min="9" max="16384" width="11.42578125" style="1"/>
  </cols>
  <sheetData>
    <row r="1" spans="1:9" ht="15.75" thickBot="1" x14ac:dyDescent="0.3">
      <c r="A1" s="58" t="s">
        <v>112</v>
      </c>
      <c r="B1" s="58"/>
      <c r="C1" s="58"/>
      <c r="D1" s="58"/>
      <c r="E1" s="58"/>
      <c r="F1" s="58"/>
      <c r="G1" s="58"/>
      <c r="H1" s="58"/>
      <c r="I1" s="58"/>
    </row>
    <row r="2" spans="1:9" ht="33" customHeight="1" thickBot="1" x14ac:dyDescent="0.3">
      <c r="A2" s="59" t="s">
        <v>0</v>
      </c>
      <c r="B2" s="62" t="s">
        <v>1</v>
      </c>
      <c r="C2" s="63"/>
      <c r="D2" s="66" t="s">
        <v>2</v>
      </c>
      <c r="E2" s="67"/>
      <c r="F2" s="68"/>
      <c r="G2" s="69" t="s">
        <v>166</v>
      </c>
      <c r="H2" s="72" t="s">
        <v>3</v>
      </c>
      <c r="I2" s="73"/>
    </row>
    <row r="3" spans="1:9" ht="51.75" customHeight="1" thickBot="1" x14ac:dyDescent="0.3">
      <c r="A3" s="60"/>
      <c r="B3" s="64"/>
      <c r="C3" s="65"/>
      <c r="D3" s="74" t="s">
        <v>113</v>
      </c>
      <c r="E3" s="74" t="s">
        <v>114</v>
      </c>
      <c r="F3" s="76" t="s">
        <v>115</v>
      </c>
      <c r="G3" s="70"/>
      <c r="H3" s="78" t="s">
        <v>116</v>
      </c>
      <c r="I3" s="79"/>
    </row>
    <row r="4" spans="1:9" s="2" customFormat="1" ht="24.75" customHeight="1" thickBot="1" x14ac:dyDescent="0.3">
      <c r="A4" s="61"/>
      <c r="B4" s="19" t="s">
        <v>4</v>
      </c>
      <c r="C4" s="19" t="s">
        <v>5</v>
      </c>
      <c r="D4" s="75"/>
      <c r="E4" s="75"/>
      <c r="F4" s="77"/>
      <c r="G4" s="71"/>
      <c r="H4" s="20" t="s">
        <v>6</v>
      </c>
      <c r="I4" s="21" t="s">
        <v>7</v>
      </c>
    </row>
    <row r="5" spans="1:9" s="2" customFormat="1" ht="15.75" x14ac:dyDescent="0.25">
      <c r="A5" s="22"/>
      <c r="B5" s="18"/>
      <c r="C5" s="18"/>
      <c r="D5" s="18"/>
      <c r="E5" s="18"/>
      <c r="F5" s="40"/>
      <c r="G5" s="43"/>
      <c r="H5" s="41"/>
      <c r="I5" s="23"/>
    </row>
    <row r="6" spans="1:9" s="2" customFormat="1" ht="15.75" x14ac:dyDescent="0.25">
      <c r="A6" s="24"/>
      <c r="B6" s="5"/>
      <c r="C6" s="5" t="s">
        <v>117</v>
      </c>
      <c r="D6" s="6">
        <f>SUM(D8,D41,D81,D138,D143,D161,D164)</f>
        <v>744110794.3499999</v>
      </c>
      <c r="E6" s="6">
        <f t="shared" ref="E6:H6" si="0">SUM(E8,E41,E81,E138,E143,E161,E164)</f>
        <v>272826430.62557173</v>
      </c>
      <c r="F6" s="25">
        <f t="shared" si="0"/>
        <v>1016937224.9755719</v>
      </c>
      <c r="G6" s="44">
        <f t="shared" si="0"/>
        <v>1319424256.2226207</v>
      </c>
      <c r="H6" s="36">
        <f t="shared" si="0"/>
        <v>302487031.24704897</v>
      </c>
      <c r="I6" s="25">
        <f>(G6*100/F6)-100</f>
        <v>29.744906943918295</v>
      </c>
    </row>
    <row r="7" spans="1:9" s="2" customFormat="1" ht="15.75" x14ac:dyDescent="0.25">
      <c r="A7" s="24"/>
      <c r="B7" s="4"/>
      <c r="C7" s="4"/>
      <c r="D7" s="7"/>
      <c r="E7" s="7"/>
      <c r="F7" s="26"/>
      <c r="G7" s="45"/>
      <c r="H7" s="37"/>
      <c r="I7" s="26"/>
    </row>
    <row r="8" spans="1:9" s="2" customFormat="1" ht="15.75" x14ac:dyDescent="0.25">
      <c r="A8" s="27">
        <v>100000</v>
      </c>
      <c r="B8" s="8" t="s">
        <v>118</v>
      </c>
      <c r="C8" s="9"/>
      <c r="D8" s="10">
        <f t="shared" ref="D8:H8" si="1">SUM(D9:D39)</f>
        <v>711484639.44999993</v>
      </c>
      <c r="E8" s="10">
        <f t="shared" si="1"/>
        <v>261272701.70557168</v>
      </c>
      <c r="F8" s="28">
        <f t="shared" si="1"/>
        <v>972757341.15557182</v>
      </c>
      <c r="G8" s="46">
        <f t="shared" si="1"/>
        <v>1171492573.1426206</v>
      </c>
      <c r="H8" s="38">
        <f t="shared" si="1"/>
        <v>198735231.98704898</v>
      </c>
      <c r="I8" s="28">
        <f>(G8*100/F8)-100</f>
        <v>20.430093259534218</v>
      </c>
    </row>
    <row r="9" spans="1:9" s="2" customFormat="1" ht="15.75" x14ac:dyDescent="0.25">
      <c r="A9" s="29"/>
      <c r="B9" s="11">
        <v>11101</v>
      </c>
      <c r="C9" s="12" t="s">
        <v>119</v>
      </c>
      <c r="D9" s="7">
        <v>84647903.260000005</v>
      </c>
      <c r="E9" s="7">
        <v>32658740.137999982</v>
      </c>
      <c r="F9" s="26">
        <f>SUM(D9:E9)</f>
        <v>117306643.39799999</v>
      </c>
      <c r="G9" s="47">
        <v>119711995.73000021</v>
      </c>
      <c r="H9" s="37">
        <f>G9-F9</f>
        <v>2405352.3320002258</v>
      </c>
      <c r="I9" s="26">
        <f>(G9*100/F9)-100</f>
        <v>2.0504826174586697</v>
      </c>
    </row>
    <row r="10" spans="1:9" s="2" customFormat="1" ht="15.75" x14ac:dyDescent="0.25">
      <c r="A10" s="29"/>
      <c r="B10" s="11">
        <v>11301</v>
      </c>
      <c r="C10" s="12" t="s">
        <v>120</v>
      </c>
      <c r="D10" s="7">
        <v>219927609.03999999</v>
      </c>
      <c r="E10" s="7">
        <v>57079437.402333051</v>
      </c>
      <c r="F10" s="26">
        <f t="shared" ref="F10:F73" si="2">SUM(D10:E10)</f>
        <v>277007046.44233304</v>
      </c>
      <c r="G10" s="47">
        <v>288565530.98065948</v>
      </c>
      <c r="H10" s="37">
        <f t="shared" ref="H10:H73" si="3">G10-F10</f>
        <v>11558484.538326442</v>
      </c>
      <c r="I10" s="26">
        <f t="shared" ref="I10:I73" si="4">(G10*100/F10)-100</f>
        <v>4.1726319553147846</v>
      </c>
    </row>
    <row r="11" spans="1:9" s="2" customFormat="1" ht="15.75" x14ac:dyDescent="0.25">
      <c r="A11" s="29"/>
      <c r="B11" s="11">
        <v>12201</v>
      </c>
      <c r="C11" s="12" t="s">
        <v>121</v>
      </c>
      <c r="D11" s="7">
        <v>2490055.9300000002</v>
      </c>
      <c r="E11" s="7">
        <v>933434.0699999989</v>
      </c>
      <c r="F11" s="26">
        <f t="shared" si="2"/>
        <v>3423489.9999999991</v>
      </c>
      <c r="G11" s="47">
        <v>3423489.9999999991</v>
      </c>
      <c r="H11" s="37">
        <f t="shared" si="3"/>
        <v>0</v>
      </c>
      <c r="I11" s="26">
        <f t="shared" si="4"/>
        <v>0</v>
      </c>
    </row>
    <row r="12" spans="1:9" s="2" customFormat="1" ht="31.5" hidden="1" x14ac:dyDescent="0.25">
      <c r="A12" s="29"/>
      <c r="B12" s="11">
        <v>12301</v>
      </c>
      <c r="C12" s="12" t="s">
        <v>8</v>
      </c>
      <c r="D12" s="7">
        <v>0</v>
      </c>
      <c r="E12" s="7">
        <v>0</v>
      </c>
      <c r="F12" s="26">
        <f t="shared" si="2"/>
        <v>0</v>
      </c>
      <c r="G12" s="47"/>
      <c r="H12" s="37">
        <f t="shared" si="3"/>
        <v>0</v>
      </c>
      <c r="I12" s="26">
        <v>0</v>
      </c>
    </row>
    <row r="13" spans="1:9" s="2" customFormat="1" ht="31.5" x14ac:dyDescent="0.25">
      <c r="A13" s="29"/>
      <c r="B13" s="11">
        <v>13101</v>
      </c>
      <c r="C13" s="12" t="s">
        <v>122</v>
      </c>
      <c r="D13" s="7">
        <v>2605500.7599999998</v>
      </c>
      <c r="E13" s="7">
        <v>493784.15000000037</v>
      </c>
      <c r="F13" s="26">
        <f t="shared" si="2"/>
        <v>3099284.91</v>
      </c>
      <c r="G13" s="47">
        <v>3554382.2226336529</v>
      </c>
      <c r="H13" s="37">
        <f t="shared" si="3"/>
        <v>455097.31263365271</v>
      </c>
      <c r="I13" s="26">
        <f t="shared" si="4"/>
        <v>14.683945679381011</v>
      </c>
    </row>
    <row r="14" spans="1:9" s="2" customFormat="1" ht="15.75" x14ac:dyDescent="0.25">
      <c r="A14" s="29"/>
      <c r="B14" s="11">
        <v>13102</v>
      </c>
      <c r="C14" s="12" t="s">
        <v>9</v>
      </c>
      <c r="D14" s="7">
        <v>1605596.67</v>
      </c>
      <c r="E14" s="7">
        <v>633571.64000000013</v>
      </c>
      <c r="F14" s="26">
        <f t="shared" si="2"/>
        <v>2239168.31</v>
      </c>
      <c r="G14" s="47">
        <v>70222573.634935796</v>
      </c>
      <c r="H14" s="37">
        <f t="shared" si="3"/>
        <v>67983405.324935794</v>
      </c>
      <c r="I14" s="26">
        <f t="shared" si="4"/>
        <v>3036.1007263869233</v>
      </c>
    </row>
    <row r="15" spans="1:9" s="2" customFormat="1" ht="15.75" x14ac:dyDescent="0.25">
      <c r="A15" s="29"/>
      <c r="B15" s="11">
        <v>13202</v>
      </c>
      <c r="C15" s="12" t="s">
        <v>10</v>
      </c>
      <c r="D15" s="7">
        <v>24111774.370000001</v>
      </c>
      <c r="E15" s="7">
        <v>7700252.8000000007</v>
      </c>
      <c r="F15" s="26">
        <f t="shared" si="2"/>
        <v>31812027.170000002</v>
      </c>
      <c r="G15" s="47">
        <v>35277697.467615746</v>
      </c>
      <c r="H15" s="37">
        <f t="shared" si="3"/>
        <v>3465670.2976157442</v>
      </c>
      <c r="I15" s="26">
        <f t="shared" si="4"/>
        <v>10.894213937060911</v>
      </c>
    </row>
    <row r="16" spans="1:9" s="2" customFormat="1" ht="15.75" x14ac:dyDescent="0.25">
      <c r="A16" s="29"/>
      <c r="B16" s="11">
        <v>13203</v>
      </c>
      <c r="C16" s="12" t="s">
        <v>11</v>
      </c>
      <c r="D16" s="7">
        <v>22179452.399999999</v>
      </c>
      <c r="E16" s="7">
        <v>70285957.849999994</v>
      </c>
      <c r="F16" s="26">
        <f t="shared" si="2"/>
        <v>92465410.25</v>
      </c>
      <c r="G16" s="47">
        <v>102457393.01005073</v>
      </c>
      <c r="H16" s="37">
        <f t="shared" si="3"/>
        <v>9991982.7600507289</v>
      </c>
      <c r="I16" s="26">
        <f t="shared" si="4"/>
        <v>10.80618442402978</v>
      </c>
    </row>
    <row r="17" spans="1:9" s="2" customFormat="1" ht="15.75" x14ac:dyDescent="0.25">
      <c r="A17" s="29"/>
      <c r="B17" s="11">
        <v>13301</v>
      </c>
      <c r="C17" s="12" t="s">
        <v>12</v>
      </c>
      <c r="D17" s="7">
        <v>460794.85</v>
      </c>
      <c r="E17" s="7">
        <v>44571.300000000047</v>
      </c>
      <c r="F17" s="26">
        <f t="shared" si="2"/>
        <v>505366.15</v>
      </c>
      <c r="G17" s="47">
        <v>1303791.9112397006</v>
      </c>
      <c r="H17" s="37">
        <f t="shared" si="3"/>
        <v>798425.7612397006</v>
      </c>
      <c r="I17" s="26">
        <f t="shared" si="4"/>
        <v>157.98956088366833</v>
      </c>
    </row>
    <row r="18" spans="1:9" s="2" customFormat="1" ht="15.75" x14ac:dyDescent="0.25">
      <c r="A18" s="29"/>
      <c r="B18" s="11">
        <v>13401</v>
      </c>
      <c r="C18" s="12" t="s">
        <v>13</v>
      </c>
      <c r="D18" s="7">
        <v>135907541.31</v>
      </c>
      <c r="E18" s="7">
        <v>27918532.504666656</v>
      </c>
      <c r="F18" s="26">
        <f t="shared" si="2"/>
        <v>163826073.81466666</v>
      </c>
      <c r="G18" s="47">
        <v>186269532.94533274</v>
      </c>
      <c r="H18" s="37">
        <f t="shared" si="3"/>
        <v>22443459.130666077</v>
      </c>
      <c r="I18" s="26">
        <f t="shared" si="4"/>
        <v>13.6995647933649</v>
      </c>
    </row>
    <row r="19" spans="1:9" s="2" customFormat="1" ht="31.5" x14ac:dyDescent="0.25">
      <c r="A19" s="29"/>
      <c r="B19" s="11">
        <v>14101</v>
      </c>
      <c r="C19" s="12" t="s">
        <v>14</v>
      </c>
      <c r="D19" s="7">
        <v>33497946.850000001</v>
      </c>
      <c r="E19" s="7">
        <v>11368255.979999997</v>
      </c>
      <c r="F19" s="26">
        <f t="shared" si="2"/>
        <v>44866202.829999998</v>
      </c>
      <c r="G19" s="47">
        <v>45017910.472690187</v>
      </c>
      <c r="H19" s="37">
        <f t="shared" si="3"/>
        <v>151707.64269018918</v>
      </c>
      <c r="I19" s="26">
        <f t="shared" si="4"/>
        <v>0.33813345708131237</v>
      </c>
    </row>
    <row r="20" spans="1:9" s="2" customFormat="1" ht="31.5" x14ac:dyDescent="0.25">
      <c r="A20" s="29"/>
      <c r="B20" s="11">
        <v>14102</v>
      </c>
      <c r="C20" s="12" t="s">
        <v>15</v>
      </c>
      <c r="D20" s="7">
        <v>37116785.409999996</v>
      </c>
      <c r="E20" s="7">
        <v>12399279.045137823</v>
      </c>
      <c r="F20" s="26">
        <f t="shared" si="2"/>
        <v>49516064.455137819</v>
      </c>
      <c r="G20" s="47">
        <v>73183742.058361754</v>
      </c>
      <c r="H20" s="37">
        <f t="shared" si="3"/>
        <v>23667677.603223935</v>
      </c>
      <c r="I20" s="26">
        <f t="shared" si="4"/>
        <v>47.797978017148637</v>
      </c>
    </row>
    <row r="21" spans="1:9" s="2" customFormat="1" ht="15.75" x14ac:dyDescent="0.25">
      <c r="A21" s="29"/>
      <c r="B21" s="11">
        <v>14401</v>
      </c>
      <c r="C21" s="12" t="s">
        <v>16</v>
      </c>
      <c r="D21" s="7">
        <v>827586.27</v>
      </c>
      <c r="E21" s="7">
        <v>0</v>
      </c>
      <c r="F21" s="26">
        <f t="shared" si="2"/>
        <v>827586.27</v>
      </c>
      <c r="G21" s="47">
        <v>1193053.32</v>
      </c>
      <c r="H21" s="37">
        <f t="shared" si="3"/>
        <v>365467.05000000005</v>
      </c>
      <c r="I21" s="26">
        <f t="shared" si="4"/>
        <v>44.160598507754372</v>
      </c>
    </row>
    <row r="22" spans="1:9" s="2" customFormat="1" ht="31.5" x14ac:dyDescent="0.25">
      <c r="A22" s="29"/>
      <c r="B22" s="11">
        <v>14410</v>
      </c>
      <c r="C22" s="12" t="s">
        <v>123</v>
      </c>
      <c r="D22" s="7">
        <v>448357.08</v>
      </c>
      <c r="E22" s="7">
        <v>0</v>
      </c>
      <c r="F22" s="26">
        <f t="shared" si="2"/>
        <v>448357.08</v>
      </c>
      <c r="G22" s="47">
        <v>1428133.28</v>
      </c>
      <c r="H22" s="37">
        <f t="shared" si="3"/>
        <v>979776.2</v>
      </c>
      <c r="I22" s="26">
        <f t="shared" si="4"/>
        <v>218.52586781946212</v>
      </c>
    </row>
    <row r="23" spans="1:9" s="2" customFormat="1" ht="31.5" hidden="1" x14ac:dyDescent="0.25">
      <c r="A23" s="29"/>
      <c r="B23" s="11">
        <v>14411</v>
      </c>
      <c r="C23" s="12" t="s">
        <v>124</v>
      </c>
      <c r="D23" s="7">
        <v>0</v>
      </c>
      <c r="E23" s="7">
        <v>0</v>
      </c>
      <c r="F23" s="26">
        <f t="shared" si="2"/>
        <v>0</v>
      </c>
      <c r="G23" s="47"/>
      <c r="H23" s="37">
        <f t="shared" si="3"/>
        <v>0</v>
      </c>
      <c r="I23" s="26">
        <v>0</v>
      </c>
    </row>
    <row r="24" spans="1:9" s="2" customFormat="1" ht="31.5" x14ac:dyDescent="0.25">
      <c r="A24" s="29"/>
      <c r="B24" s="11">
        <v>14412</v>
      </c>
      <c r="C24" s="12" t="s">
        <v>125</v>
      </c>
      <c r="D24" s="7">
        <v>12779788.689999999</v>
      </c>
      <c r="E24" s="7">
        <v>0</v>
      </c>
      <c r="F24" s="26">
        <f t="shared" si="2"/>
        <v>12779788.689999999</v>
      </c>
      <c r="G24" s="47">
        <v>15060000</v>
      </c>
      <c r="H24" s="37">
        <f t="shared" si="3"/>
        <v>2280211.3100000005</v>
      </c>
      <c r="I24" s="26">
        <f t="shared" si="4"/>
        <v>17.842324042370379</v>
      </c>
    </row>
    <row r="25" spans="1:9" s="2" customFormat="1" ht="15.75" hidden="1" x14ac:dyDescent="0.25">
      <c r="A25" s="29"/>
      <c r="B25" s="11">
        <v>15201</v>
      </c>
      <c r="C25" s="12" t="s">
        <v>17</v>
      </c>
      <c r="D25" s="7">
        <v>0</v>
      </c>
      <c r="E25" s="7">
        <v>0</v>
      </c>
      <c r="F25" s="26">
        <f t="shared" si="2"/>
        <v>0</v>
      </c>
      <c r="G25" s="47"/>
      <c r="H25" s="37">
        <f t="shared" si="3"/>
        <v>0</v>
      </c>
      <c r="I25" s="26">
        <v>0</v>
      </c>
    </row>
    <row r="26" spans="1:9" s="2" customFormat="1" ht="31.5" x14ac:dyDescent="0.25">
      <c r="A26" s="29"/>
      <c r="B26" s="11">
        <v>15302</v>
      </c>
      <c r="C26" s="12" t="s">
        <v>18</v>
      </c>
      <c r="D26" s="7">
        <v>384658.31</v>
      </c>
      <c r="E26" s="7">
        <v>176934.42443414248</v>
      </c>
      <c r="F26" s="26">
        <f t="shared" si="2"/>
        <v>561592.73443414248</v>
      </c>
      <c r="G26" s="47">
        <v>561592.73443414248</v>
      </c>
      <c r="H26" s="37">
        <f t="shared" si="3"/>
        <v>0</v>
      </c>
      <c r="I26" s="26">
        <f t="shared" si="4"/>
        <v>0</v>
      </c>
    </row>
    <row r="27" spans="1:9" s="2" customFormat="1" ht="15.75" x14ac:dyDescent="0.25">
      <c r="A27" s="29"/>
      <c r="B27" s="11">
        <v>15401</v>
      </c>
      <c r="C27" s="12" t="s">
        <v>19</v>
      </c>
      <c r="D27" s="7">
        <v>25989265.420000002</v>
      </c>
      <c r="E27" s="7">
        <v>6255627.6963333376</v>
      </c>
      <c r="F27" s="26">
        <f t="shared" si="2"/>
        <v>32244893.116333339</v>
      </c>
      <c r="G27" s="47">
        <v>34188556.283333421</v>
      </c>
      <c r="H27" s="37">
        <f t="shared" si="3"/>
        <v>1943663.1670000814</v>
      </c>
      <c r="I27" s="26">
        <f t="shared" si="4"/>
        <v>6.0278170561388436</v>
      </c>
    </row>
    <row r="28" spans="1:9" s="2" customFormat="1" ht="15.75" x14ac:dyDescent="0.25">
      <c r="A28" s="29"/>
      <c r="B28" s="11">
        <v>15402</v>
      </c>
      <c r="C28" s="12" t="s">
        <v>20</v>
      </c>
      <c r="D28" s="7">
        <v>14233747.060000001</v>
      </c>
      <c r="E28" s="7">
        <v>4261217.9436666984</v>
      </c>
      <c r="F28" s="26">
        <f t="shared" si="2"/>
        <v>18494965.003666699</v>
      </c>
      <c r="G28" s="47">
        <v>18704467.923666611</v>
      </c>
      <c r="H28" s="37">
        <f t="shared" si="3"/>
        <v>209502.91999991238</v>
      </c>
      <c r="I28" s="26">
        <f t="shared" si="4"/>
        <v>1.1327565094520367</v>
      </c>
    </row>
    <row r="29" spans="1:9" s="2" customFormat="1" ht="15.75" x14ac:dyDescent="0.25">
      <c r="A29" s="29"/>
      <c r="B29" s="11">
        <v>15403</v>
      </c>
      <c r="C29" s="12" t="s">
        <v>21</v>
      </c>
      <c r="D29" s="7">
        <v>54042312.280000001</v>
      </c>
      <c r="E29" s="7">
        <v>14887576.394999996</v>
      </c>
      <c r="F29" s="26">
        <f t="shared" si="2"/>
        <v>68929888.674999997</v>
      </c>
      <c r="G29" s="47">
        <v>70057142.483333081</v>
      </c>
      <c r="H29" s="37">
        <f t="shared" si="3"/>
        <v>1127253.808333084</v>
      </c>
      <c r="I29" s="26">
        <f t="shared" si="4"/>
        <v>1.6353628737861641</v>
      </c>
    </row>
    <row r="30" spans="1:9" s="2" customFormat="1" ht="15.75" x14ac:dyDescent="0.25">
      <c r="A30" s="29"/>
      <c r="B30" s="11">
        <v>15404</v>
      </c>
      <c r="C30" s="12" t="s">
        <v>22</v>
      </c>
      <c r="D30" s="7">
        <v>7359615.7999999998</v>
      </c>
      <c r="E30" s="7">
        <v>8296525.8836666616</v>
      </c>
      <c r="F30" s="26">
        <f t="shared" si="2"/>
        <v>15656141.683666661</v>
      </c>
      <c r="G30" s="47">
        <v>16632108.2046666</v>
      </c>
      <c r="H30" s="37">
        <f t="shared" si="3"/>
        <v>975966.52099993825</v>
      </c>
      <c r="I30" s="26">
        <f t="shared" si="4"/>
        <v>6.2337614255121423</v>
      </c>
    </row>
    <row r="31" spans="1:9" s="2" customFormat="1" ht="15.75" x14ac:dyDescent="0.25">
      <c r="A31" s="29"/>
      <c r="B31" s="11">
        <v>15405</v>
      </c>
      <c r="C31" s="12" t="s">
        <v>23</v>
      </c>
      <c r="D31" s="7">
        <v>5886488.8499999996</v>
      </c>
      <c r="E31" s="7">
        <v>0</v>
      </c>
      <c r="F31" s="26">
        <f t="shared" si="2"/>
        <v>5886488.8499999996</v>
      </c>
      <c r="G31" s="47">
        <v>6131020.4000001019</v>
      </c>
      <c r="H31" s="37">
        <f t="shared" si="3"/>
        <v>244531.55000010226</v>
      </c>
      <c r="I31" s="26">
        <f t="shared" si="4"/>
        <v>4.1541155726490757</v>
      </c>
    </row>
    <row r="32" spans="1:9" s="2" customFormat="1" ht="15.75" x14ac:dyDescent="0.25">
      <c r="A32" s="29"/>
      <c r="B32" s="11">
        <v>15406</v>
      </c>
      <c r="C32" s="12" t="s">
        <v>24</v>
      </c>
      <c r="D32" s="7">
        <v>10393735.289999999</v>
      </c>
      <c r="E32" s="7">
        <v>2784529.2323333006</v>
      </c>
      <c r="F32" s="26">
        <f t="shared" si="2"/>
        <v>13178264.5223333</v>
      </c>
      <c r="G32" s="47">
        <v>13472742.779666644</v>
      </c>
      <c r="H32" s="37">
        <f t="shared" si="3"/>
        <v>294478.25733334385</v>
      </c>
      <c r="I32" s="26">
        <f t="shared" si="4"/>
        <v>2.2345754012927017</v>
      </c>
    </row>
    <row r="33" spans="1:9" s="2" customFormat="1" ht="15.75" x14ac:dyDescent="0.25">
      <c r="A33" s="29"/>
      <c r="B33" s="11">
        <v>15412</v>
      </c>
      <c r="C33" s="12" t="s">
        <v>25</v>
      </c>
      <c r="D33" s="7">
        <v>3144663.2</v>
      </c>
      <c r="E33" s="7">
        <v>1094839.9099999992</v>
      </c>
      <c r="F33" s="26">
        <f t="shared" si="2"/>
        <v>4239503.1099999994</v>
      </c>
      <c r="G33" s="47">
        <v>4821158.0200000005</v>
      </c>
      <c r="H33" s="37">
        <f t="shared" si="3"/>
        <v>581654.91000000108</v>
      </c>
      <c r="I33" s="26">
        <f t="shared" si="4"/>
        <v>13.719884026692014</v>
      </c>
    </row>
    <row r="34" spans="1:9" s="2" customFormat="1" ht="15.75" hidden="1" x14ac:dyDescent="0.25">
      <c r="A34" s="29"/>
      <c r="B34" s="11">
        <v>15501</v>
      </c>
      <c r="C34" s="12" t="s">
        <v>26</v>
      </c>
      <c r="D34" s="7">
        <v>0</v>
      </c>
      <c r="E34" s="7">
        <v>0</v>
      </c>
      <c r="F34" s="26">
        <f t="shared" si="2"/>
        <v>0</v>
      </c>
      <c r="G34" s="47"/>
      <c r="H34" s="37">
        <f t="shared" si="3"/>
        <v>0</v>
      </c>
      <c r="I34" s="26">
        <v>0</v>
      </c>
    </row>
    <row r="35" spans="1:9" s="2" customFormat="1" ht="15.75" hidden="1" x14ac:dyDescent="0.25">
      <c r="A35" s="29"/>
      <c r="B35" s="11">
        <v>15901</v>
      </c>
      <c r="C35" s="12" t="s">
        <v>27</v>
      </c>
      <c r="D35" s="7">
        <v>0</v>
      </c>
      <c r="E35" s="7">
        <v>0</v>
      </c>
      <c r="F35" s="26">
        <f t="shared" si="2"/>
        <v>0</v>
      </c>
      <c r="G35" s="47"/>
      <c r="H35" s="37">
        <f t="shared" si="3"/>
        <v>0</v>
      </c>
      <c r="I35" s="26">
        <v>0</v>
      </c>
    </row>
    <row r="36" spans="1:9" s="2" customFormat="1" ht="31.5" x14ac:dyDescent="0.25">
      <c r="A36" s="29"/>
      <c r="B36" s="11">
        <v>15913</v>
      </c>
      <c r="C36" s="12" t="s">
        <v>126</v>
      </c>
      <c r="D36" s="7">
        <v>2230860.35</v>
      </c>
      <c r="E36" s="7">
        <v>51433.339999999851</v>
      </c>
      <c r="F36" s="26">
        <f t="shared" si="2"/>
        <v>2282293.69</v>
      </c>
      <c r="G36" s="47">
        <v>5000000</v>
      </c>
      <c r="H36" s="37">
        <f t="shared" si="3"/>
        <v>2717706.31</v>
      </c>
      <c r="I36" s="26">
        <f t="shared" si="4"/>
        <v>119.07785233371959</v>
      </c>
    </row>
    <row r="37" spans="1:9" s="2" customFormat="1" ht="15.75" hidden="1" x14ac:dyDescent="0.25">
      <c r="A37" s="29"/>
      <c r="B37" s="11">
        <v>15914</v>
      </c>
      <c r="C37" s="12" t="s">
        <v>127</v>
      </c>
      <c r="D37" s="7">
        <v>0</v>
      </c>
      <c r="E37" s="7">
        <v>0</v>
      </c>
      <c r="F37" s="26">
        <f t="shared" si="2"/>
        <v>0</v>
      </c>
      <c r="G37" s="47"/>
      <c r="H37" s="37">
        <f t="shared" si="3"/>
        <v>0</v>
      </c>
      <c r="I37" s="26">
        <v>0</v>
      </c>
    </row>
    <row r="38" spans="1:9" s="2" customFormat="1" ht="31.5" x14ac:dyDescent="0.25">
      <c r="A38" s="29"/>
      <c r="B38" s="11">
        <v>16101</v>
      </c>
      <c r="C38" s="12" t="s">
        <v>28</v>
      </c>
      <c r="D38" s="7">
        <v>0</v>
      </c>
      <c r="E38" s="7">
        <v>0</v>
      </c>
      <c r="F38" s="26">
        <f t="shared" si="2"/>
        <v>0</v>
      </c>
      <c r="G38" s="47">
        <v>40753757.280000001</v>
      </c>
      <c r="H38" s="37">
        <f t="shared" si="3"/>
        <v>40753757.280000001</v>
      </c>
      <c r="I38" s="26">
        <v>100</v>
      </c>
    </row>
    <row r="39" spans="1:9" s="2" customFormat="1" ht="15.75" x14ac:dyDescent="0.25">
      <c r="A39" s="29"/>
      <c r="B39" s="11">
        <v>17101</v>
      </c>
      <c r="C39" s="12" t="s">
        <v>29</v>
      </c>
      <c r="D39" s="7">
        <v>9212600</v>
      </c>
      <c r="E39" s="7">
        <v>1948200</v>
      </c>
      <c r="F39" s="26">
        <f t="shared" si="2"/>
        <v>11160800</v>
      </c>
      <c r="G39" s="47">
        <v>14500800</v>
      </c>
      <c r="H39" s="37">
        <f t="shared" si="3"/>
        <v>3340000</v>
      </c>
      <c r="I39" s="26">
        <f t="shared" si="4"/>
        <v>29.926170167013112</v>
      </c>
    </row>
    <row r="40" spans="1:9" s="2" customFormat="1" ht="15.75" x14ac:dyDescent="0.25">
      <c r="A40" s="29"/>
      <c r="B40" s="13"/>
      <c r="C40" s="13"/>
      <c r="D40" s="14"/>
      <c r="E40" s="14"/>
      <c r="F40" s="26"/>
      <c r="G40" s="48"/>
      <c r="H40" s="37"/>
      <c r="I40" s="26"/>
    </row>
    <row r="41" spans="1:9" s="2" customFormat="1" ht="15.75" x14ac:dyDescent="0.25">
      <c r="A41" s="27">
        <v>200000</v>
      </c>
      <c r="B41" s="8" t="s">
        <v>128</v>
      </c>
      <c r="C41" s="9"/>
      <c r="D41" s="10">
        <f>SUM(D42:D79)</f>
        <v>10412341.780000005</v>
      </c>
      <c r="E41" s="10">
        <v>4000914.5799999996</v>
      </c>
      <c r="F41" s="28">
        <f>SUM(F42:F79)</f>
        <v>14413256.360000001</v>
      </c>
      <c r="G41" s="46">
        <f>SUM(G42:G79)</f>
        <v>28469462.419999998</v>
      </c>
      <c r="H41" s="38">
        <f t="shared" ref="H41" si="5">SUM(H42:H79)</f>
        <v>14056206.060000002</v>
      </c>
      <c r="I41" s="28">
        <f t="shared" si="4"/>
        <v>97.522764522589796</v>
      </c>
    </row>
    <row r="42" spans="1:9" s="2" customFormat="1" ht="15.75" x14ac:dyDescent="0.25">
      <c r="A42" s="29"/>
      <c r="B42" s="11">
        <v>21101</v>
      </c>
      <c r="C42" s="12" t="s">
        <v>30</v>
      </c>
      <c r="D42" s="7">
        <v>3066843.81</v>
      </c>
      <c r="E42" s="7">
        <v>-538752.05000000028</v>
      </c>
      <c r="F42" s="26">
        <f t="shared" si="2"/>
        <v>2528091.7599999998</v>
      </c>
      <c r="G42" s="47">
        <v>5446724.4100000001</v>
      </c>
      <c r="H42" s="37">
        <f t="shared" si="3"/>
        <v>2918632.6500000004</v>
      </c>
      <c r="I42" s="26">
        <f t="shared" si="4"/>
        <v>115.4480504299417</v>
      </c>
    </row>
    <row r="43" spans="1:9" s="2" customFormat="1" ht="15.75" x14ac:dyDescent="0.25">
      <c r="A43" s="29"/>
      <c r="B43" s="11">
        <v>21102</v>
      </c>
      <c r="C43" s="12" t="s">
        <v>31</v>
      </c>
      <c r="D43" s="7">
        <v>25260.6</v>
      </c>
      <c r="E43" s="7">
        <v>100539.37</v>
      </c>
      <c r="F43" s="26">
        <f t="shared" si="2"/>
        <v>125799.97</v>
      </c>
      <c r="G43" s="47">
        <v>100472</v>
      </c>
      <c r="H43" s="37">
        <f t="shared" si="3"/>
        <v>-25327.97</v>
      </c>
      <c r="I43" s="26">
        <f t="shared" si="4"/>
        <v>-20.133526263956981</v>
      </c>
    </row>
    <row r="44" spans="1:9" s="2" customFormat="1" ht="15.75" hidden="1" x14ac:dyDescent="0.25">
      <c r="A44" s="29"/>
      <c r="B44" s="11">
        <v>21103</v>
      </c>
      <c r="C44" s="12" t="s">
        <v>129</v>
      </c>
      <c r="D44" s="7">
        <v>0</v>
      </c>
      <c r="E44" s="7">
        <v>0</v>
      </c>
      <c r="F44" s="26">
        <f t="shared" si="2"/>
        <v>0</v>
      </c>
      <c r="G44" s="47">
        <v>0</v>
      </c>
      <c r="H44" s="37">
        <f t="shared" si="3"/>
        <v>0</v>
      </c>
      <c r="I44" s="26">
        <v>0</v>
      </c>
    </row>
    <row r="45" spans="1:9" s="2" customFormat="1" ht="31.5" x14ac:dyDescent="0.25">
      <c r="A45" s="29"/>
      <c r="B45" s="11">
        <v>21201</v>
      </c>
      <c r="C45" s="12" t="s">
        <v>32</v>
      </c>
      <c r="D45" s="7">
        <v>77965.42</v>
      </c>
      <c r="E45" s="7">
        <v>46458.400000000009</v>
      </c>
      <c r="F45" s="26">
        <f t="shared" si="2"/>
        <v>124423.82</v>
      </c>
      <c r="G45" s="47">
        <v>244115.16</v>
      </c>
      <c r="H45" s="37">
        <f t="shared" si="3"/>
        <v>119691.34</v>
      </c>
      <c r="I45" s="26">
        <f t="shared" si="4"/>
        <v>96.196483920844088</v>
      </c>
    </row>
    <row r="46" spans="1:9" s="2" customFormat="1" ht="47.25" x14ac:dyDescent="0.25">
      <c r="A46" s="29"/>
      <c r="B46" s="11">
        <v>21401</v>
      </c>
      <c r="C46" s="12" t="s">
        <v>33</v>
      </c>
      <c r="D46" s="7">
        <v>1005555.49</v>
      </c>
      <c r="E46" s="7">
        <v>715726.96</v>
      </c>
      <c r="F46" s="26">
        <f t="shared" si="2"/>
        <v>1721282.45</v>
      </c>
      <c r="G46" s="47">
        <v>2371153.2800000003</v>
      </c>
      <c r="H46" s="37">
        <f t="shared" si="3"/>
        <v>649870.83000000031</v>
      </c>
      <c r="I46" s="26">
        <f t="shared" si="4"/>
        <v>37.755037239820837</v>
      </c>
    </row>
    <row r="47" spans="1:9" s="2" customFormat="1" ht="31.5" x14ac:dyDescent="0.25">
      <c r="A47" s="29"/>
      <c r="B47" s="11">
        <v>21501</v>
      </c>
      <c r="C47" s="12" t="s">
        <v>34</v>
      </c>
      <c r="D47" s="7">
        <v>175565.44</v>
      </c>
      <c r="E47" s="7">
        <v>96086.770000000019</v>
      </c>
      <c r="F47" s="26">
        <f t="shared" si="2"/>
        <v>271652.21000000002</v>
      </c>
      <c r="G47" s="47">
        <v>307203</v>
      </c>
      <c r="H47" s="37">
        <f t="shared" si="3"/>
        <v>35550.789999999979</v>
      </c>
      <c r="I47" s="26">
        <f t="shared" si="4"/>
        <v>13.086876782633198</v>
      </c>
    </row>
    <row r="48" spans="1:9" s="2" customFormat="1" ht="15.75" x14ac:dyDescent="0.25">
      <c r="A48" s="29"/>
      <c r="B48" s="11">
        <v>21601</v>
      </c>
      <c r="C48" s="12" t="s">
        <v>35</v>
      </c>
      <c r="D48" s="7">
        <v>731740.99</v>
      </c>
      <c r="E48" s="7">
        <v>767293.97</v>
      </c>
      <c r="F48" s="26">
        <f t="shared" si="2"/>
        <v>1499034.96</v>
      </c>
      <c r="G48" s="47">
        <v>1316800.79</v>
      </c>
      <c r="H48" s="37">
        <f t="shared" si="3"/>
        <v>-182234.16999999993</v>
      </c>
      <c r="I48" s="26">
        <f t="shared" si="4"/>
        <v>-12.156765843539759</v>
      </c>
    </row>
    <row r="49" spans="1:9" s="2" customFormat="1" ht="15.75" x14ac:dyDescent="0.25">
      <c r="A49" s="29"/>
      <c r="B49" s="11">
        <v>21801</v>
      </c>
      <c r="C49" s="12" t="s">
        <v>36</v>
      </c>
      <c r="D49" s="7">
        <v>0</v>
      </c>
      <c r="E49" s="7">
        <v>19423.2</v>
      </c>
      <c r="F49" s="26">
        <f t="shared" si="2"/>
        <v>19423.2</v>
      </c>
      <c r="G49" s="47">
        <v>16000</v>
      </c>
      <c r="H49" s="37">
        <f t="shared" si="3"/>
        <v>-3423.2000000000007</v>
      </c>
      <c r="I49" s="26">
        <f t="shared" si="4"/>
        <v>-17.624284360970393</v>
      </c>
    </row>
    <row r="50" spans="1:9" s="2" customFormat="1" ht="15.75" x14ac:dyDescent="0.25">
      <c r="A50" s="29"/>
      <c r="B50" s="11">
        <v>22104</v>
      </c>
      <c r="C50" s="12" t="s">
        <v>37</v>
      </c>
      <c r="D50" s="7">
        <v>8026.92</v>
      </c>
      <c r="E50" s="7">
        <v>412.89999999999964</v>
      </c>
      <c r="F50" s="26">
        <f t="shared" si="2"/>
        <v>8439.82</v>
      </c>
      <c r="G50" s="47">
        <v>45000</v>
      </c>
      <c r="H50" s="37">
        <f t="shared" si="3"/>
        <v>36560.18</v>
      </c>
      <c r="I50" s="26">
        <f t="shared" si="4"/>
        <v>433.18672673113883</v>
      </c>
    </row>
    <row r="51" spans="1:9" s="2" customFormat="1" ht="15.75" x14ac:dyDescent="0.25">
      <c r="A51" s="29"/>
      <c r="B51" s="11">
        <v>22105</v>
      </c>
      <c r="C51" s="12" t="s">
        <v>38</v>
      </c>
      <c r="D51" s="7">
        <v>136197.4</v>
      </c>
      <c r="E51" s="7">
        <v>35411.330000000016</v>
      </c>
      <c r="F51" s="26">
        <f t="shared" si="2"/>
        <v>171608.73</v>
      </c>
      <c r="G51" s="47">
        <v>450477.04</v>
      </c>
      <c r="H51" s="37">
        <f t="shared" si="3"/>
        <v>278868.30999999994</v>
      </c>
      <c r="I51" s="26">
        <f t="shared" si="4"/>
        <v>162.50240299546533</v>
      </c>
    </row>
    <row r="52" spans="1:9" s="2" customFormat="1" ht="15.75" x14ac:dyDescent="0.25">
      <c r="A52" s="29"/>
      <c r="B52" s="11">
        <v>22106</v>
      </c>
      <c r="C52" s="12" t="s">
        <v>39</v>
      </c>
      <c r="D52" s="7">
        <v>12826.19</v>
      </c>
      <c r="E52" s="7">
        <v>859.54999999999927</v>
      </c>
      <c r="F52" s="26">
        <f t="shared" si="2"/>
        <v>13685.74</v>
      </c>
      <c r="G52" s="47">
        <v>51275.040000000001</v>
      </c>
      <c r="H52" s="37">
        <f t="shared" si="3"/>
        <v>37589.300000000003</v>
      </c>
      <c r="I52" s="26">
        <f t="shared" si="4"/>
        <v>274.6603398866265</v>
      </c>
    </row>
    <row r="53" spans="1:9" s="2" customFormat="1" ht="31.5" x14ac:dyDescent="0.25">
      <c r="A53" s="29"/>
      <c r="B53" s="11">
        <v>22301</v>
      </c>
      <c r="C53" s="12" t="s">
        <v>40</v>
      </c>
      <c r="D53" s="7">
        <v>0</v>
      </c>
      <c r="E53" s="7">
        <v>0</v>
      </c>
      <c r="F53" s="26">
        <f t="shared" si="2"/>
        <v>0</v>
      </c>
      <c r="G53" s="47">
        <v>6999</v>
      </c>
      <c r="H53" s="37">
        <f t="shared" si="3"/>
        <v>6999</v>
      </c>
      <c r="I53" s="26">
        <v>100</v>
      </c>
    </row>
    <row r="54" spans="1:9" s="2" customFormat="1" ht="15.75" hidden="1" x14ac:dyDescent="0.25">
      <c r="A54" s="29"/>
      <c r="B54" s="11">
        <v>24201</v>
      </c>
      <c r="C54" s="12" t="s">
        <v>41</v>
      </c>
      <c r="D54" s="7">
        <v>0</v>
      </c>
      <c r="E54" s="7">
        <v>0</v>
      </c>
      <c r="F54" s="26">
        <f t="shared" si="2"/>
        <v>0</v>
      </c>
      <c r="G54" s="47">
        <v>0</v>
      </c>
      <c r="H54" s="37">
        <f t="shared" si="3"/>
        <v>0</v>
      </c>
      <c r="I54" s="26">
        <v>0</v>
      </c>
    </row>
    <row r="55" spans="1:9" s="2" customFormat="1" ht="15.75" x14ac:dyDescent="0.25">
      <c r="A55" s="29"/>
      <c r="B55" s="11">
        <v>24301</v>
      </c>
      <c r="C55" s="12" t="s">
        <v>42</v>
      </c>
      <c r="D55" s="7">
        <v>0</v>
      </c>
      <c r="E55" s="7">
        <v>0</v>
      </c>
      <c r="F55" s="26">
        <f t="shared" si="2"/>
        <v>0</v>
      </c>
      <c r="G55" s="47">
        <v>92842.48</v>
      </c>
      <c r="H55" s="37">
        <f t="shared" si="3"/>
        <v>92842.48</v>
      </c>
      <c r="I55" s="26">
        <v>100</v>
      </c>
    </row>
    <row r="56" spans="1:9" s="2" customFormat="1" ht="15.75" hidden="1" x14ac:dyDescent="0.25">
      <c r="A56" s="29"/>
      <c r="B56" s="11">
        <v>24401</v>
      </c>
      <c r="C56" s="12" t="s">
        <v>43</v>
      </c>
      <c r="D56" s="7">
        <v>0</v>
      </c>
      <c r="E56" s="7">
        <v>0</v>
      </c>
      <c r="F56" s="26">
        <f t="shared" si="2"/>
        <v>0</v>
      </c>
      <c r="G56" s="47">
        <v>0</v>
      </c>
      <c r="H56" s="37">
        <f t="shared" si="3"/>
        <v>0</v>
      </c>
      <c r="I56" s="26">
        <v>0</v>
      </c>
    </row>
    <row r="57" spans="1:9" s="2" customFormat="1" ht="15.75" hidden="1" x14ac:dyDescent="0.25">
      <c r="A57" s="29"/>
      <c r="B57" s="11">
        <v>24501</v>
      </c>
      <c r="C57" s="12" t="s">
        <v>44</v>
      </c>
      <c r="D57" s="7">
        <v>0</v>
      </c>
      <c r="E57" s="7">
        <v>0</v>
      </c>
      <c r="F57" s="26">
        <f t="shared" si="2"/>
        <v>0</v>
      </c>
      <c r="G57" s="47">
        <v>0</v>
      </c>
      <c r="H57" s="37">
        <f t="shared" si="3"/>
        <v>0</v>
      </c>
      <c r="I57" s="26">
        <v>0</v>
      </c>
    </row>
    <row r="58" spans="1:9" s="2" customFormat="1" ht="15.75" x14ac:dyDescent="0.25">
      <c r="A58" s="29"/>
      <c r="B58" s="11">
        <v>24601</v>
      </c>
      <c r="C58" s="12" t="s">
        <v>45</v>
      </c>
      <c r="D58" s="7">
        <v>146702.38</v>
      </c>
      <c r="E58" s="7">
        <v>267043.46000000002</v>
      </c>
      <c r="F58" s="26">
        <f t="shared" si="2"/>
        <v>413745.84</v>
      </c>
      <c r="G58" s="47">
        <v>1755569.1300000001</v>
      </c>
      <c r="H58" s="37">
        <f t="shared" si="3"/>
        <v>1341823.29</v>
      </c>
      <c r="I58" s="26">
        <f t="shared" si="4"/>
        <v>324.31100455294001</v>
      </c>
    </row>
    <row r="59" spans="1:9" s="2" customFormat="1" ht="31.5" x14ac:dyDescent="0.25">
      <c r="A59" s="29"/>
      <c r="B59" s="11">
        <v>24701</v>
      </c>
      <c r="C59" s="12" t="s">
        <v>46</v>
      </c>
      <c r="D59" s="7">
        <v>2761.97</v>
      </c>
      <c r="E59" s="7">
        <v>3888.8700000000003</v>
      </c>
      <c r="F59" s="26">
        <f t="shared" si="2"/>
        <v>6650.84</v>
      </c>
      <c r="G59" s="47">
        <v>123500</v>
      </c>
      <c r="H59" s="37">
        <f t="shared" si="3"/>
        <v>116849.16</v>
      </c>
      <c r="I59" s="26">
        <f t="shared" si="4"/>
        <v>1756.9083003049238</v>
      </c>
    </row>
    <row r="60" spans="1:9" s="2" customFormat="1" ht="15.75" x14ac:dyDescent="0.25">
      <c r="A60" s="29"/>
      <c r="B60" s="11">
        <v>24801</v>
      </c>
      <c r="C60" s="12" t="s">
        <v>47</v>
      </c>
      <c r="D60" s="7">
        <v>0</v>
      </c>
      <c r="E60" s="7">
        <v>0</v>
      </c>
      <c r="F60" s="26">
        <f t="shared" si="2"/>
        <v>0</v>
      </c>
      <c r="G60" s="47">
        <v>182282</v>
      </c>
      <c r="H60" s="37">
        <f t="shared" si="3"/>
        <v>182282</v>
      </c>
      <c r="I60" s="26">
        <v>100</v>
      </c>
    </row>
    <row r="61" spans="1:9" s="2" customFormat="1" ht="31.5" x14ac:dyDescent="0.25">
      <c r="A61" s="29"/>
      <c r="B61" s="11">
        <v>24901</v>
      </c>
      <c r="C61" s="12" t="s">
        <v>48</v>
      </c>
      <c r="D61" s="7">
        <v>149520.9</v>
      </c>
      <c r="E61" s="7">
        <v>237286.83</v>
      </c>
      <c r="F61" s="26">
        <f t="shared" si="2"/>
        <v>386807.73</v>
      </c>
      <c r="G61" s="47">
        <v>1305089.83</v>
      </c>
      <c r="H61" s="37">
        <f t="shared" si="3"/>
        <v>918282.10000000009</v>
      </c>
      <c r="I61" s="26">
        <f t="shared" si="4"/>
        <v>237.40014192580901</v>
      </c>
    </row>
    <row r="62" spans="1:9" s="2" customFormat="1" ht="15.75" x14ac:dyDescent="0.25">
      <c r="A62" s="29"/>
      <c r="B62" s="11">
        <v>25301</v>
      </c>
      <c r="C62" s="12" t="s">
        <v>49</v>
      </c>
      <c r="D62" s="7">
        <v>57779.46</v>
      </c>
      <c r="E62" s="7">
        <v>44370.799999999996</v>
      </c>
      <c r="F62" s="26">
        <f t="shared" si="2"/>
        <v>102150.26</v>
      </c>
      <c r="G62" s="47">
        <v>158504</v>
      </c>
      <c r="H62" s="37">
        <f t="shared" si="3"/>
        <v>56353.740000000005</v>
      </c>
      <c r="I62" s="26">
        <f t="shared" si="4"/>
        <v>55.167495413129643</v>
      </c>
    </row>
    <row r="63" spans="1:9" s="2" customFormat="1" ht="31.5" x14ac:dyDescent="0.25">
      <c r="A63" s="29"/>
      <c r="B63" s="11">
        <v>25401</v>
      </c>
      <c r="C63" s="12" t="s">
        <v>50</v>
      </c>
      <c r="D63" s="7">
        <v>458491.57</v>
      </c>
      <c r="E63" s="7">
        <v>599764.68999999994</v>
      </c>
      <c r="F63" s="26">
        <f t="shared" si="2"/>
        <v>1058256.26</v>
      </c>
      <c r="G63" s="47">
        <v>881880.22</v>
      </c>
      <c r="H63" s="37">
        <f t="shared" si="3"/>
        <v>-176376.04000000004</v>
      </c>
      <c r="I63" s="26">
        <f t="shared" si="4"/>
        <v>-16.666666351683105</v>
      </c>
    </row>
    <row r="64" spans="1:9" s="2" customFormat="1" ht="31.5" x14ac:dyDescent="0.25">
      <c r="A64" s="29"/>
      <c r="B64" s="11">
        <v>25501</v>
      </c>
      <c r="C64" s="12" t="s">
        <v>51</v>
      </c>
      <c r="D64" s="7">
        <v>12999.88</v>
      </c>
      <c r="E64" s="7">
        <v>7522.8799999999992</v>
      </c>
      <c r="F64" s="26">
        <f t="shared" si="2"/>
        <v>20522.759999999998</v>
      </c>
      <c r="G64" s="47">
        <v>48894.87</v>
      </c>
      <c r="H64" s="37">
        <f t="shared" si="3"/>
        <v>28372.110000000004</v>
      </c>
      <c r="I64" s="26">
        <f t="shared" si="4"/>
        <v>138.24704864258027</v>
      </c>
    </row>
    <row r="65" spans="1:9" s="2" customFormat="1" ht="15.75" x14ac:dyDescent="0.25">
      <c r="A65" s="29"/>
      <c r="B65" s="15">
        <v>25601</v>
      </c>
      <c r="C65" s="12"/>
      <c r="D65" s="7"/>
      <c r="E65" s="7">
        <v>0</v>
      </c>
      <c r="F65" s="26">
        <f t="shared" si="2"/>
        <v>0</v>
      </c>
      <c r="G65" s="47">
        <v>568.4</v>
      </c>
      <c r="H65" s="37">
        <f t="shared" si="3"/>
        <v>568.4</v>
      </c>
      <c r="I65" s="26">
        <v>100</v>
      </c>
    </row>
    <row r="66" spans="1:9" s="2" customFormat="1" ht="15.75" x14ac:dyDescent="0.25">
      <c r="A66" s="29"/>
      <c r="B66" s="11">
        <v>26101</v>
      </c>
      <c r="C66" s="12" t="s">
        <v>52</v>
      </c>
      <c r="D66" s="7">
        <v>3688144.37</v>
      </c>
      <c r="E66" s="7">
        <v>916124.14999999944</v>
      </c>
      <c r="F66" s="26">
        <f t="shared" si="2"/>
        <v>4604268.5199999996</v>
      </c>
      <c r="G66" s="47">
        <v>8400000</v>
      </c>
      <c r="H66" s="37">
        <f t="shared" si="3"/>
        <v>3795731.4800000004</v>
      </c>
      <c r="I66" s="26">
        <f t="shared" si="4"/>
        <v>82.439402991205242</v>
      </c>
    </row>
    <row r="67" spans="1:9" s="2" customFormat="1" ht="15.75" x14ac:dyDescent="0.25">
      <c r="A67" s="29"/>
      <c r="B67" s="11">
        <v>26102</v>
      </c>
      <c r="C67" s="12" t="s">
        <v>53</v>
      </c>
      <c r="D67" s="7">
        <v>1776.8</v>
      </c>
      <c r="E67" s="7">
        <v>-649</v>
      </c>
      <c r="F67" s="26">
        <f t="shared" si="2"/>
        <v>1127.8</v>
      </c>
      <c r="G67" s="47">
        <v>67400</v>
      </c>
      <c r="H67" s="37">
        <f t="shared" si="3"/>
        <v>66272.2</v>
      </c>
      <c r="I67" s="26">
        <f t="shared" si="4"/>
        <v>5876.2369214399723</v>
      </c>
    </row>
    <row r="68" spans="1:9" s="2" customFormat="1" ht="15.75" x14ac:dyDescent="0.25">
      <c r="A68" s="29"/>
      <c r="B68" s="11">
        <v>27101</v>
      </c>
      <c r="C68" s="12" t="s">
        <v>54</v>
      </c>
      <c r="D68" s="7">
        <v>0</v>
      </c>
      <c r="E68" s="7">
        <v>234234.6</v>
      </c>
      <c r="F68" s="26">
        <f t="shared" si="2"/>
        <v>234234.6</v>
      </c>
      <c r="G68" s="47">
        <v>521896.42</v>
      </c>
      <c r="H68" s="37">
        <f t="shared" si="3"/>
        <v>287661.81999999995</v>
      </c>
      <c r="I68" s="26">
        <f t="shared" si="4"/>
        <v>122.809277536282</v>
      </c>
    </row>
    <row r="69" spans="1:9" s="2" customFormat="1" ht="31.5" x14ac:dyDescent="0.25">
      <c r="A69" s="29"/>
      <c r="B69" s="11">
        <v>27102</v>
      </c>
      <c r="C69" s="12" t="s">
        <v>55</v>
      </c>
      <c r="D69" s="7">
        <v>6432</v>
      </c>
      <c r="E69" s="7">
        <v>13007.439999999999</v>
      </c>
      <c r="F69" s="26">
        <f t="shared" si="2"/>
        <v>19439.439999999999</v>
      </c>
      <c r="G69" s="47">
        <v>62513.75</v>
      </c>
      <c r="H69" s="37">
        <f t="shared" si="3"/>
        <v>43074.31</v>
      </c>
      <c r="I69" s="26">
        <f t="shared" si="4"/>
        <v>221.58205174634662</v>
      </c>
    </row>
    <row r="70" spans="1:9" s="2" customFormat="1" ht="15.75" x14ac:dyDescent="0.25">
      <c r="A70" s="29"/>
      <c r="B70" s="11">
        <v>27201</v>
      </c>
      <c r="C70" s="12" t="s">
        <v>130</v>
      </c>
      <c r="D70" s="7">
        <v>17606.21</v>
      </c>
      <c r="E70" s="7">
        <v>150393.79</v>
      </c>
      <c r="F70" s="26">
        <f t="shared" si="2"/>
        <v>168000</v>
      </c>
      <c r="G70" s="47">
        <v>174720</v>
      </c>
      <c r="H70" s="37">
        <f t="shared" si="3"/>
        <v>6720</v>
      </c>
      <c r="I70" s="26">
        <f t="shared" si="4"/>
        <v>4</v>
      </c>
    </row>
    <row r="71" spans="1:9" s="2" customFormat="1" ht="15.75" hidden="1" x14ac:dyDescent="0.25">
      <c r="A71" s="29"/>
      <c r="B71" s="11">
        <v>27301</v>
      </c>
      <c r="C71" s="12" t="s">
        <v>56</v>
      </c>
      <c r="D71" s="7">
        <v>0</v>
      </c>
      <c r="E71" s="7">
        <v>0</v>
      </c>
      <c r="F71" s="26">
        <f t="shared" si="2"/>
        <v>0</v>
      </c>
      <c r="G71" s="47">
        <v>0</v>
      </c>
      <c r="H71" s="37">
        <f t="shared" si="3"/>
        <v>0</v>
      </c>
      <c r="I71" s="26">
        <v>0</v>
      </c>
    </row>
    <row r="72" spans="1:9" s="2" customFormat="1" ht="15.75" x14ac:dyDescent="0.25">
      <c r="A72" s="29"/>
      <c r="B72" s="11">
        <v>29101</v>
      </c>
      <c r="C72" s="12" t="s">
        <v>131</v>
      </c>
      <c r="D72" s="7">
        <v>13420.89</v>
      </c>
      <c r="E72" s="7">
        <v>15202.830000000002</v>
      </c>
      <c r="F72" s="26">
        <f t="shared" si="2"/>
        <v>28623.72</v>
      </c>
      <c r="G72" s="47">
        <v>479071.29000000004</v>
      </c>
      <c r="H72" s="37">
        <f t="shared" si="3"/>
        <v>450447.57000000007</v>
      </c>
      <c r="I72" s="26">
        <f t="shared" si="4"/>
        <v>1573.6863342710171</v>
      </c>
    </row>
    <row r="73" spans="1:9" s="2" customFormat="1" ht="31.5" x14ac:dyDescent="0.25">
      <c r="A73" s="29"/>
      <c r="B73" s="11">
        <v>29201</v>
      </c>
      <c r="C73" s="12" t="s">
        <v>57</v>
      </c>
      <c r="D73" s="7">
        <v>23509.61</v>
      </c>
      <c r="E73" s="7">
        <v>9068.380000000001</v>
      </c>
      <c r="F73" s="26">
        <f t="shared" si="2"/>
        <v>32577.99</v>
      </c>
      <c r="G73" s="47">
        <v>70764.800000000003</v>
      </c>
      <c r="H73" s="37">
        <f t="shared" si="3"/>
        <v>38186.81</v>
      </c>
      <c r="I73" s="26">
        <f t="shared" si="4"/>
        <v>117.21659316612227</v>
      </c>
    </row>
    <row r="74" spans="1:9" s="2" customFormat="1" ht="31.5" x14ac:dyDescent="0.25">
      <c r="A74" s="29"/>
      <c r="B74" s="11">
        <v>29301</v>
      </c>
      <c r="C74" s="12" t="s">
        <v>58</v>
      </c>
      <c r="D74" s="7">
        <v>0</v>
      </c>
      <c r="E74" s="7">
        <v>0</v>
      </c>
      <c r="F74" s="26">
        <f t="shared" ref="F74:F136" si="6">SUM(D74:E74)</f>
        <v>0</v>
      </c>
      <c r="G74" s="47">
        <v>78320.399999999994</v>
      </c>
      <c r="H74" s="37">
        <f t="shared" ref="H74:H136" si="7">G74-F74</f>
        <v>78320.399999999994</v>
      </c>
      <c r="I74" s="26">
        <v>100</v>
      </c>
    </row>
    <row r="75" spans="1:9" s="2" customFormat="1" ht="47.25" hidden="1" x14ac:dyDescent="0.25">
      <c r="A75" s="29"/>
      <c r="B75" s="11">
        <v>29302</v>
      </c>
      <c r="C75" s="12" t="s">
        <v>132</v>
      </c>
      <c r="D75" s="7">
        <v>0</v>
      </c>
      <c r="E75" s="7">
        <v>0</v>
      </c>
      <c r="F75" s="26">
        <f t="shared" si="6"/>
        <v>0</v>
      </c>
      <c r="G75" s="47">
        <v>0</v>
      </c>
      <c r="H75" s="37">
        <f t="shared" si="7"/>
        <v>0</v>
      </c>
      <c r="I75" s="26">
        <v>0</v>
      </c>
    </row>
    <row r="76" spans="1:9" s="2" customFormat="1" ht="47.25" x14ac:dyDescent="0.25">
      <c r="A76" s="29"/>
      <c r="B76" s="11">
        <v>29401</v>
      </c>
      <c r="C76" s="12" t="s">
        <v>133</v>
      </c>
      <c r="D76" s="7">
        <v>305888.96999999997</v>
      </c>
      <c r="E76" s="7">
        <v>165861.33000000002</v>
      </c>
      <c r="F76" s="26">
        <f t="shared" si="6"/>
        <v>471750.3</v>
      </c>
      <c r="G76" s="47">
        <v>1031541.2699999999</v>
      </c>
      <c r="H76" s="37">
        <f t="shared" si="7"/>
        <v>559790.97</v>
      </c>
      <c r="I76" s="26">
        <f t="shared" ref="I76:I132" si="8">(G76*100/F76)-100</f>
        <v>118.66255728931171</v>
      </c>
    </row>
    <row r="77" spans="1:9" s="2" customFormat="1" ht="31.5" x14ac:dyDescent="0.25">
      <c r="A77" s="29"/>
      <c r="B77" s="11">
        <v>29601</v>
      </c>
      <c r="C77" s="12" t="s">
        <v>59</v>
      </c>
      <c r="D77" s="7">
        <v>131478.82</v>
      </c>
      <c r="E77" s="7">
        <v>27360.01999999999</v>
      </c>
      <c r="F77" s="26">
        <f t="shared" si="6"/>
        <v>158838.84</v>
      </c>
      <c r="G77" s="47">
        <v>1138473.8400000001</v>
      </c>
      <c r="H77" s="37">
        <f t="shared" si="7"/>
        <v>979635.00000000012</v>
      </c>
      <c r="I77" s="26">
        <f t="shared" si="8"/>
        <v>616.74776773741246</v>
      </c>
    </row>
    <row r="78" spans="1:9" s="2" customFormat="1" ht="47.25" x14ac:dyDescent="0.25">
      <c r="A78" s="29"/>
      <c r="B78" s="11">
        <v>29804</v>
      </c>
      <c r="C78" s="12" t="s">
        <v>60</v>
      </c>
      <c r="D78" s="7">
        <v>118629.83</v>
      </c>
      <c r="E78" s="7">
        <v>33938.89</v>
      </c>
      <c r="F78" s="26">
        <f t="shared" si="6"/>
        <v>152568.72</v>
      </c>
      <c r="G78" s="47">
        <v>1496210</v>
      </c>
      <c r="H78" s="37">
        <f t="shared" si="7"/>
        <v>1343641.28</v>
      </c>
      <c r="I78" s="26">
        <f t="shared" si="8"/>
        <v>880.67939483270231</v>
      </c>
    </row>
    <row r="79" spans="1:9" s="2" customFormat="1" ht="47.25" x14ac:dyDescent="0.25">
      <c r="A79" s="29"/>
      <c r="B79" s="11">
        <v>29805</v>
      </c>
      <c r="C79" s="12" t="s">
        <v>61</v>
      </c>
      <c r="D79" s="7">
        <v>37215.86</v>
      </c>
      <c r="E79" s="7">
        <v>33034.22</v>
      </c>
      <c r="F79" s="26">
        <f t="shared" si="6"/>
        <v>70250.080000000002</v>
      </c>
      <c r="G79" s="47">
        <v>43200</v>
      </c>
      <c r="H79" s="37">
        <f t="shared" si="7"/>
        <v>-27050.080000000002</v>
      </c>
      <c r="I79" s="26">
        <f t="shared" si="8"/>
        <v>-38.505408107720307</v>
      </c>
    </row>
    <row r="80" spans="1:9" s="2" customFormat="1" ht="15.75" x14ac:dyDescent="0.25">
      <c r="A80" s="29"/>
      <c r="B80" s="13"/>
      <c r="C80" s="13"/>
      <c r="D80" s="14"/>
      <c r="E80" s="7"/>
      <c r="F80" s="26"/>
      <c r="G80" s="47"/>
      <c r="H80" s="37"/>
      <c r="I80" s="26"/>
    </row>
    <row r="81" spans="1:9" s="2" customFormat="1" ht="15.75" x14ac:dyDescent="0.25">
      <c r="A81" s="27">
        <v>30000</v>
      </c>
      <c r="B81" s="8" t="s">
        <v>134</v>
      </c>
      <c r="C81" s="9"/>
      <c r="D81" s="10">
        <f t="shared" ref="D81" si="9">SUM(D82:D136)</f>
        <v>22163813.120000001</v>
      </c>
      <c r="E81" s="10">
        <v>2552814.3399999989</v>
      </c>
      <c r="F81" s="28">
        <f t="shared" ref="F81" si="10">SUM(F82:F136)</f>
        <v>24716627.460000005</v>
      </c>
      <c r="G81" s="49">
        <f>SUM(G82:G136)</f>
        <v>77174007.909999996</v>
      </c>
      <c r="H81" s="39">
        <f t="shared" ref="H81" si="11">SUM(H82:H136)</f>
        <v>52457380.449999996</v>
      </c>
      <c r="I81" s="30">
        <f t="shared" si="8"/>
        <v>212.23518675795901</v>
      </c>
    </row>
    <row r="82" spans="1:9" s="2" customFormat="1" ht="15.75" x14ac:dyDescent="0.25">
      <c r="A82" s="29"/>
      <c r="B82" s="11">
        <v>31101</v>
      </c>
      <c r="C82" s="12" t="s">
        <v>62</v>
      </c>
      <c r="D82" s="7">
        <v>7301587.6500000004</v>
      </c>
      <c r="E82" s="7">
        <v>-1128008</v>
      </c>
      <c r="F82" s="26">
        <f t="shared" si="6"/>
        <v>6173579.6500000004</v>
      </c>
      <c r="G82" s="47">
        <v>7355511.0899999999</v>
      </c>
      <c r="H82" s="37">
        <f t="shared" si="7"/>
        <v>1181931.4399999995</v>
      </c>
      <c r="I82" s="26">
        <f t="shared" si="8"/>
        <v>19.144993780067281</v>
      </c>
    </row>
    <row r="83" spans="1:9" s="2" customFormat="1" ht="15.75" x14ac:dyDescent="0.25">
      <c r="A83" s="29"/>
      <c r="B83" s="11">
        <v>31301</v>
      </c>
      <c r="C83" s="12" t="s">
        <v>63</v>
      </c>
      <c r="D83" s="7">
        <v>847951.84</v>
      </c>
      <c r="E83" s="7">
        <v>-109556.35999999999</v>
      </c>
      <c r="F83" s="26">
        <f t="shared" si="6"/>
        <v>738395.48</v>
      </c>
      <c r="G83" s="47">
        <v>1892532.33</v>
      </c>
      <c r="H83" s="37">
        <f t="shared" si="7"/>
        <v>1154136.8500000001</v>
      </c>
      <c r="I83" s="26">
        <f t="shared" si="8"/>
        <v>156.30334708982781</v>
      </c>
    </row>
    <row r="84" spans="1:9" s="2" customFormat="1" ht="15.75" x14ac:dyDescent="0.25">
      <c r="A84" s="29"/>
      <c r="B84" s="11">
        <v>31401</v>
      </c>
      <c r="C84" s="12" t="s">
        <v>64</v>
      </c>
      <c r="D84" s="7">
        <v>596387.71</v>
      </c>
      <c r="E84" s="7">
        <v>-66512.699999999953</v>
      </c>
      <c r="F84" s="26">
        <f t="shared" si="6"/>
        <v>529875.01</v>
      </c>
      <c r="G84" s="47">
        <v>817740</v>
      </c>
      <c r="H84" s="37">
        <f t="shared" si="7"/>
        <v>287864.99</v>
      </c>
      <c r="I84" s="26">
        <f t="shared" si="8"/>
        <v>54.32696099406536</v>
      </c>
    </row>
    <row r="85" spans="1:9" s="2" customFormat="1" ht="15.75" x14ac:dyDescent="0.25">
      <c r="A85" s="29"/>
      <c r="B85" s="11">
        <v>31501</v>
      </c>
      <c r="C85" s="12" t="s">
        <v>135</v>
      </c>
      <c r="D85" s="7">
        <v>259612.56</v>
      </c>
      <c r="E85" s="7">
        <v>-212604.36</v>
      </c>
      <c r="F85" s="26">
        <f t="shared" si="6"/>
        <v>47008.200000000012</v>
      </c>
      <c r="G85" s="47">
        <v>381150</v>
      </c>
      <c r="H85" s="37">
        <f t="shared" si="7"/>
        <v>334141.8</v>
      </c>
      <c r="I85" s="26">
        <f t="shared" si="8"/>
        <v>710.81598529618213</v>
      </c>
    </row>
    <row r="86" spans="1:9" ht="31.5" x14ac:dyDescent="0.25">
      <c r="A86" s="29"/>
      <c r="B86" s="11">
        <v>31601</v>
      </c>
      <c r="C86" s="12" t="s">
        <v>65</v>
      </c>
      <c r="D86" s="7">
        <v>0</v>
      </c>
      <c r="E86" s="7">
        <v>0</v>
      </c>
      <c r="F86" s="26">
        <f t="shared" si="6"/>
        <v>0</v>
      </c>
      <c r="G86" s="47">
        <v>0</v>
      </c>
      <c r="H86" s="37">
        <f t="shared" si="7"/>
        <v>0</v>
      </c>
      <c r="I86" s="26">
        <v>0</v>
      </c>
    </row>
    <row r="87" spans="1:9" ht="31.5" x14ac:dyDescent="0.25">
      <c r="A87" s="29"/>
      <c r="B87" s="11">
        <v>31701</v>
      </c>
      <c r="C87" s="12" t="s">
        <v>136</v>
      </c>
      <c r="D87" s="7">
        <v>1704326.58</v>
      </c>
      <c r="E87" s="7">
        <v>679348.00999999978</v>
      </c>
      <c r="F87" s="26">
        <f t="shared" si="6"/>
        <v>2383674.59</v>
      </c>
      <c r="G87" s="47">
        <v>2237095.56</v>
      </c>
      <c r="H87" s="37">
        <f t="shared" si="7"/>
        <v>-146579.0299999998</v>
      </c>
      <c r="I87" s="26">
        <f t="shared" si="8"/>
        <v>-6.1492886073849462</v>
      </c>
    </row>
    <row r="88" spans="1:9" ht="31.5" x14ac:dyDescent="0.25">
      <c r="A88" s="29"/>
      <c r="B88" s="11">
        <v>31801</v>
      </c>
      <c r="C88" s="12" t="s">
        <v>137</v>
      </c>
      <c r="D88" s="7">
        <v>379722.9</v>
      </c>
      <c r="E88" s="7">
        <v>455648.76</v>
      </c>
      <c r="F88" s="26">
        <f t="shared" si="6"/>
        <v>835371.66</v>
      </c>
      <c r="G88" s="47">
        <v>1532600</v>
      </c>
      <c r="H88" s="37">
        <f t="shared" si="7"/>
        <v>697228.34</v>
      </c>
      <c r="I88" s="26">
        <f t="shared" si="8"/>
        <v>83.463250357331958</v>
      </c>
    </row>
    <row r="89" spans="1:9" ht="15.75" x14ac:dyDescent="0.25">
      <c r="A89" s="29"/>
      <c r="B89" s="11">
        <v>32201</v>
      </c>
      <c r="C89" s="12" t="s">
        <v>66</v>
      </c>
      <c r="D89" s="7">
        <v>1541047.74</v>
      </c>
      <c r="E89" s="7">
        <v>17575.370000000112</v>
      </c>
      <c r="F89" s="26">
        <f t="shared" si="6"/>
        <v>1558623.11</v>
      </c>
      <c r="G89" s="47">
        <v>3426381.45</v>
      </c>
      <c r="H89" s="37">
        <f t="shared" si="7"/>
        <v>1867758.34</v>
      </c>
      <c r="I89" s="26">
        <f t="shared" si="8"/>
        <v>119.83386670046229</v>
      </c>
    </row>
    <row r="90" spans="1:9" ht="47.25" x14ac:dyDescent="0.25">
      <c r="A90" s="29"/>
      <c r="B90" s="11">
        <v>32301</v>
      </c>
      <c r="C90" s="12" t="s">
        <v>138</v>
      </c>
      <c r="D90" s="7">
        <v>476283.89</v>
      </c>
      <c r="E90" s="7">
        <v>500488.07999999996</v>
      </c>
      <c r="F90" s="26">
        <f t="shared" si="6"/>
        <v>976771.97</v>
      </c>
      <c r="G90" s="47">
        <v>6067000</v>
      </c>
      <c r="H90" s="37">
        <f t="shared" si="7"/>
        <v>5090228.03</v>
      </c>
      <c r="I90" s="26">
        <f t="shared" si="8"/>
        <v>521.12756982573944</v>
      </c>
    </row>
    <row r="91" spans="1:9" ht="15.75" x14ac:dyDescent="0.25">
      <c r="A91" s="29"/>
      <c r="B91" s="11">
        <v>32701</v>
      </c>
      <c r="C91" s="12" t="s">
        <v>67</v>
      </c>
      <c r="D91" s="7">
        <v>1494574.64</v>
      </c>
      <c r="E91" s="7">
        <v>4271.8900000001304</v>
      </c>
      <c r="F91" s="26">
        <f t="shared" si="6"/>
        <v>1498846.53</v>
      </c>
      <c r="G91" s="47">
        <v>4479641.03</v>
      </c>
      <c r="H91" s="37">
        <f t="shared" si="7"/>
        <v>2980794.5</v>
      </c>
      <c r="I91" s="26">
        <f t="shared" si="8"/>
        <v>198.87256235633413</v>
      </c>
    </row>
    <row r="92" spans="1:9" ht="15.75" x14ac:dyDescent="0.25">
      <c r="A92" s="29"/>
      <c r="B92" s="11">
        <v>32901</v>
      </c>
      <c r="C92" s="12" t="s">
        <v>68</v>
      </c>
      <c r="D92" s="7">
        <v>75400</v>
      </c>
      <c r="E92" s="7">
        <v>65418.390000000014</v>
      </c>
      <c r="F92" s="26">
        <f t="shared" si="6"/>
        <v>140818.39000000001</v>
      </c>
      <c r="G92" s="47">
        <v>0</v>
      </c>
      <c r="H92" s="37">
        <f t="shared" si="7"/>
        <v>-140818.39000000001</v>
      </c>
      <c r="I92" s="26">
        <f t="shared" si="8"/>
        <v>-100</v>
      </c>
    </row>
    <row r="93" spans="1:9" ht="31.5" x14ac:dyDescent="0.25">
      <c r="A93" s="29"/>
      <c r="B93" s="11">
        <v>33101</v>
      </c>
      <c r="C93" s="12" t="s">
        <v>139</v>
      </c>
      <c r="D93" s="7">
        <v>0</v>
      </c>
      <c r="E93" s="7">
        <v>0</v>
      </c>
      <c r="F93" s="26">
        <f t="shared" si="6"/>
        <v>0</v>
      </c>
      <c r="G93" s="47">
        <v>500000</v>
      </c>
      <c r="H93" s="37">
        <f t="shared" si="7"/>
        <v>500000</v>
      </c>
      <c r="I93" s="26">
        <v>100</v>
      </c>
    </row>
    <row r="94" spans="1:9" ht="31.5" x14ac:dyDescent="0.25">
      <c r="A94" s="29"/>
      <c r="B94" s="11">
        <v>33201</v>
      </c>
      <c r="C94" s="12" t="s">
        <v>140</v>
      </c>
      <c r="D94" s="7">
        <v>0</v>
      </c>
      <c r="E94" s="7">
        <v>0</v>
      </c>
      <c r="F94" s="26">
        <f t="shared" si="6"/>
        <v>0</v>
      </c>
      <c r="G94" s="47">
        <v>15000</v>
      </c>
      <c r="H94" s="37">
        <f t="shared" si="7"/>
        <v>15000</v>
      </c>
      <c r="I94" s="26">
        <v>100</v>
      </c>
    </row>
    <row r="95" spans="1:9" ht="15.75" x14ac:dyDescent="0.25">
      <c r="A95" s="29"/>
      <c r="B95" s="11">
        <v>33401</v>
      </c>
      <c r="C95" s="12" t="s">
        <v>69</v>
      </c>
      <c r="D95" s="7">
        <v>0</v>
      </c>
      <c r="E95" s="7">
        <v>0</v>
      </c>
      <c r="F95" s="26">
        <f t="shared" si="6"/>
        <v>0</v>
      </c>
      <c r="G95" s="47">
        <v>441400</v>
      </c>
      <c r="H95" s="37">
        <f t="shared" si="7"/>
        <v>441400</v>
      </c>
      <c r="I95" s="26">
        <v>100</v>
      </c>
    </row>
    <row r="96" spans="1:9" ht="31.5" x14ac:dyDescent="0.25">
      <c r="A96" s="29"/>
      <c r="B96" s="11">
        <v>33601</v>
      </c>
      <c r="C96" s="12" t="s">
        <v>141</v>
      </c>
      <c r="D96" s="7">
        <v>6566.05</v>
      </c>
      <c r="E96" s="7">
        <v>-4826.04</v>
      </c>
      <c r="F96" s="26">
        <f t="shared" si="6"/>
        <v>1740.0100000000002</v>
      </c>
      <c r="G96" s="47">
        <v>0</v>
      </c>
      <c r="H96" s="37">
        <f t="shared" si="7"/>
        <v>-1740.0100000000002</v>
      </c>
      <c r="I96" s="26">
        <f t="shared" si="8"/>
        <v>-100</v>
      </c>
    </row>
    <row r="97" spans="1:9" ht="15.75" x14ac:dyDescent="0.25">
      <c r="A97" s="29"/>
      <c r="B97" s="11">
        <v>33602</v>
      </c>
      <c r="C97" s="12" t="s">
        <v>70</v>
      </c>
      <c r="D97" s="7">
        <v>10108.799999999999</v>
      </c>
      <c r="E97" s="7">
        <v>1891.2400000000016</v>
      </c>
      <c r="F97" s="26">
        <f t="shared" si="6"/>
        <v>12000.04</v>
      </c>
      <c r="G97" s="47">
        <v>38500</v>
      </c>
      <c r="H97" s="37">
        <f t="shared" si="7"/>
        <v>26499.96</v>
      </c>
      <c r="I97" s="26">
        <f t="shared" si="8"/>
        <v>220.83226389245368</v>
      </c>
    </row>
    <row r="98" spans="1:9" ht="31.5" x14ac:dyDescent="0.25">
      <c r="A98" s="29"/>
      <c r="B98" s="11">
        <v>33604</v>
      </c>
      <c r="C98" s="12" t="s">
        <v>71</v>
      </c>
      <c r="D98" s="7">
        <v>208530.6</v>
      </c>
      <c r="E98" s="7">
        <v>160009.42000000001</v>
      </c>
      <c r="F98" s="26">
        <f t="shared" si="6"/>
        <v>368540.02</v>
      </c>
      <c r="G98" s="47">
        <v>689765.23</v>
      </c>
      <c r="H98" s="37">
        <f t="shared" si="7"/>
        <v>321225.20999999996</v>
      </c>
      <c r="I98" s="26">
        <f t="shared" si="8"/>
        <v>87.16155439509663</v>
      </c>
    </row>
    <row r="99" spans="1:9" ht="15.75" x14ac:dyDescent="0.25">
      <c r="A99" s="29"/>
      <c r="B99" s="11">
        <v>33801</v>
      </c>
      <c r="C99" s="12" t="s">
        <v>72</v>
      </c>
      <c r="D99" s="7">
        <v>1857707.82</v>
      </c>
      <c r="E99" s="7">
        <v>257476.84999999986</v>
      </c>
      <c r="F99" s="26">
        <f t="shared" si="6"/>
        <v>2115184.67</v>
      </c>
      <c r="G99" s="47">
        <v>5281220</v>
      </c>
      <c r="H99" s="37">
        <f t="shared" si="7"/>
        <v>3166035.33</v>
      </c>
      <c r="I99" s="26">
        <f t="shared" si="8"/>
        <v>149.68127251035722</v>
      </c>
    </row>
    <row r="100" spans="1:9" ht="31.5" x14ac:dyDescent="0.25">
      <c r="A100" s="29"/>
      <c r="B100" s="11">
        <v>34101</v>
      </c>
      <c r="C100" s="12" t="s">
        <v>73</v>
      </c>
      <c r="D100" s="7">
        <v>8383.76</v>
      </c>
      <c r="E100" s="7">
        <v>1327.8999999999996</v>
      </c>
      <c r="F100" s="26">
        <f t="shared" si="6"/>
        <v>9711.66</v>
      </c>
      <c r="G100" s="47">
        <v>400000</v>
      </c>
      <c r="H100" s="37">
        <f t="shared" si="7"/>
        <v>390288.34</v>
      </c>
      <c r="I100" s="26">
        <f t="shared" si="8"/>
        <v>4018.7603355142173</v>
      </c>
    </row>
    <row r="101" spans="1:9" ht="31.5" hidden="1" x14ac:dyDescent="0.25">
      <c r="A101" s="29"/>
      <c r="B101" s="11">
        <v>34102</v>
      </c>
      <c r="C101" s="12" t="s">
        <v>142</v>
      </c>
      <c r="D101" s="7">
        <v>0</v>
      </c>
      <c r="E101" s="7">
        <v>0</v>
      </c>
      <c r="F101" s="26">
        <f t="shared" si="6"/>
        <v>0</v>
      </c>
      <c r="G101" s="47">
        <v>0</v>
      </c>
      <c r="H101" s="37">
        <f t="shared" si="7"/>
        <v>0</v>
      </c>
      <c r="I101" s="26">
        <v>0</v>
      </c>
    </row>
    <row r="102" spans="1:9" ht="31.5" hidden="1" x14ac:dyDescent="0.25">
      <c r="A102" s="29"/>
      <c r="B102" s="11">
        <v>34302</v>
      </c>
      <c r="C102" s="12" t="s">
        <v>74</v>
      </c>
      <c r="D102" s="7">
        <v>0</v>
      </c>
      <c r="E102" s="7">
        <v>0</v>
      </c>
      <c r="F102" s="26">
        <f t="shared" si="6"/>
        <v>0</v>
      </c>
      <c r="G102" s="47">
        <v>0</v>
      </c>
      <c r="H102" s="37">
        <f t="shared" si="7"/>
        <v>0</v>
      </c>
      <c r="I102" s="26">
        <v>0</v>
      </c>
    </row>
    <row r="103" spans="1:9" ht="31.5" hidden="1" x14ac:dyDescent="0.25">
      <c r="A103" s="29"/>
      <c r="B103" s="11">
        <v>34401</v>
      </c>
      <c r="C103" s="12" t="s">
        <v>75</v>
      </c>
      <c r="D103" s="7">
        <v>0</v>
      </c>
      <c r="E103" s="7">
        <v>0</v>
      </c>
      <c r="F103" s="26">
        <f t="shared" si="6"/>
        <v>0</v>
      </c>
      <c r="G103" s="47">
        <v>0</v>
      </c>
      <c r="H103" s="37">
        <f t="shared" si="7"/>
        <v>0</v>
      </c>
      <c r="I103" s="26">
        <v>0</v>
      </c>
    </row>
    <row r="104" spans="1:9" ht="15.75" x14ac:dyDescent="0.25">
      <c r="A104" s="29"/>
      <c r="B104" s="11">
        <v>34501</v>
      </c>
      <c r="C104" s="12" t="s">
        <v>76</v>
      </c>
      <c r="D104" s="7">
        <v>630936.06999999995</v>
      </c>
      <c r="E104" s="7">
        <v>0</v>
      </c>
      <c r="F104" s="26">
        <f t="shared" si="6"/>
        <v>630936.06999999995</v>
      </c>
      <c r="G104" s="47">
        <v>270000</v>
      </c>
      <c r="H104" s="37">
        <f t="shared" si="7"/>
        <v>-360936.06999999995</v>
      </c>
      <c r="I104" s="26">
        <f t="shared" si="8"/>
        <v>-57.206440899788781</v>
      </c>
    </row>
    <row r="105" spans="1:9" ht="15.75" hidden="1" x14ac:dyDescent="0.25">
      <c r="A105" s="29"/>
      <c r="B105" s="11">
        <v>34701</v>
      </c>
      <c r="C105" s="12" t="s">
        <v>143</v>
      </c>
      <c r="D105" s="7">
        <v>0</v>
      </c>
      <c r="E105" s="7">
        <v>0</v>
      </c>
      <c r="F105" s="26">
        <f t="shared" si="6"/>
        <v>0</v>
      </c>
      <c r="G105" s="47">
        <v>0</v>
      </c>
      <c r="H105" s="37">
        <f t="shared" si="7"/>
        <v>0</v>
      </c>
      <c r="I105" s="26">
        <v>0</v>
      </c>
    </row>
    <row r="106" spans="1:9" ht="31.5" x14ac:dyDescent="0.25">
      <c r="A106" s="29"/>
      <c r="B106" s="11">
        <v>35101</v>
      </c>
      <c r="C106" s="12" t="s">
        <v>144</v>
      </c>
      <c r="D106" s="7">
        <v>738145.52</v>
      </c>
      <c r="E106" s="7">
        <v>683777.90999999992</v>
      </c>
      <c r="F106" s="26">
        <f t="shared" si="6"/>
        <v>1421923.43</v>
      </c>
      <c r="G106" s="47">
        <v>13640656.35</v>
      </c>
      <c r="H106" s="37">
        <f t="shared" si="7"/>
        <v>12218732.92</v>
      </c>
      <c r="I106" s="26">
        <f t="shared" si="8"/>
        <v>859.31018943825973</v>
      </c>
    </row>
    <row r="107" spans="1:9" ht="47.25" x14ac:dyDescent="0.25">
      <c r="A107" s="29"/>
      <c r="B107" s="11">
        <v>35201</v>
      </c>
      <c r="C107" s="12" t="s">
        <v>77</v>
      </c>
      <c r="D107" s="7">
        <v>51562.54</v>
      </c>
      <c r="E107" s="7">
        <v>-20174.600000000002</v>
      </c>
      <c r="F107" s="26">
        <f t="shared" si="6"/>
        <v>31387.94</v>
      </c>
      <c r="G107" s="47">
        <v>923750</v>
      </c>
      <c r="H107" s="37">
        <f t="shared" si="7"/>
        <v>892362.06</v>
      </c>
      <c r="I107" s="26">
        <f t="shared" si="8"/>
        <v>2843.0093214145309</v>
      </c>
    </row>
    <row r="108" spans="1:9" ht="47.25" x14ac:dyDescent="0.25">
      <c r="A108" s="29"/>
      <c r="B108" s="11">
        <v>35301</v>
      </c>
      <c r="C108" s="12" t="s">
        <v>145</v>
      </c>
      <c r="D108" s="7">
        <v>605643.34</v>
      </c>
      <c r="E108" s="7">
        <v>39092.109999999986</v>
      </c>
      <c r="F108" s="26">
        <f t="shared" si="6"/>
        <v>644735.44999999995</v>
      </c>
      <c r="G108" s="47">
        <v>5338253.2</v>
      </c>
      <c r="H108" s="37">
        <f t="shared" si="7"/>
        <v>4693517.75</v>
      </c>
      <c r="I108" s="26">
        <f t="shared" si="8"/>
        <v>727.97575346601468</v>
      </c>
    </row>
    <row r="109" spans="1:9" ht="47.25" x14ac:dyDescent="0.25">
      <c r="A109" s="29"/>
      <c r="B109" s="11">
        <v>35401</v>
      </c>
      <c r="C109" s="12" t="s">
        <v>146</v>
      </c>
      <c r="D109" s="7">
        <v>5670</v>
      </c>
      <c r="E109" s="7">
        <v>0</v>
      </c>
      <c r="F109" s="26">
        <f t="shared" si="6"/>
        <v>5670</v>
      </c>
      <c r="G109" s="47">
        <v>10000</v>
      </c>
      <c r="H109" s="37">
        <f t="shared" si="7"/>
        <v>4330</v>
      </c>
      <c r="I109" s="26">
        <f t="shared" si="8"/>
        <v>76.366843033509696</v>
      </c>
    </row>
    <row r="110" spans="1:9" ht="31.5" x14ac:dyDescent="0.25">
      <c r="A110" s="29"/>
      <c r="B110" s="11">
        <v>35501</v>
      </c>
      <c r="C110" s="12" t="s">
        <v>78</v>
      </c>
      <c r="D110" s="7">
        <v>311530.46000000002</v>
      </c>
      <c r="E110" s="7">
        <v>10898.589999999967</v>
      </c>
      <c r="F110" s="26">
        <f t="shared" si="6"/>
        <v>322429.05</v>
      </c>
      <c r="G110" s="47">
        <v>2227127</v>
      </c>
      <c r="H110" s="37">
        <f t="shared" si="7"/>
        <v>1904697.95</v>
      </c>
      <c r="I110" s="26">
        <f t="shared" si="8"/>
        <v>590.73397697881137</v>
      </c>
    </row>
    <row r="111" spans="1:9" ht="63" x14ac:dyDescent="0.25">
      <c r="A111" s="29"/>
      <c r="B111" s="11">
        <v>35704</v>
      </c>
      <c r="C111" s="12" t="s">
        <v>147</v>
      </c>
      <c r="D111" s="7">
        <v>961943.24</v>
      </c>
      <c r="E111" s="7">
        <v>276674.35000000009</v>
      </c>
      <c r="F111" s="26">
        <f t="shared" si="6"/>
        <v>1238617.5900000001</v>
      </c>
      <c r="G111" s="47">
        <v>8502143.6400000006</v>
      </c>
      <c r="H111" s="37">
        <f t="shared" si="7"/>
        <v>7263526.0500000007</v>
      </c>
      <c r="I111" s="26">
        <f t="shared" si="8"/>
        <v>586.42200051429916</v>
      </c>
    </row>
    <row r="112" spans="1:9" ht="47.25" x14ac:dyDescent="0.25">
      <c r="A112" s="29"/>
      <c r="B112" s="11">
        <v>35705</v>
      </c>
      <c r="C112" s="12" t="s">
        <v>79</v>
      </c>
      <c r="D112" s="7">
        <v>18080</v>
      </c>
      <c r="E112" s="7">
        <v>8053.4199999999983</v>
      </c>
      <c r="F112" s="26">
        <f t="shared" si="6"/>
        <v>26133.42</v>
      </c>
      <c r="G112" s="47">
        <v>56000</v>
      </c>
      <c r="H112" s="37">
        <f t="shared" si="7"/>
        <v>29866.58</v>
      </c>
      <c r="I112" s="26">
        <f t="shared" si="8"/>
        <v>114.28500364667158</v>
      </c>
    </row>
    <row r="113" spans="1:9" ht="63" x14ac:dyDescent="0.25">
      <c r="A113" s="29"/>
      <c r="B113" s="11">
        <v>35706</v>
      </c>
      <c r="C113" s="12" t="s">
        <v>80</v>
      </c>
      <c r="D113" s="7">
        <v>389637.59</v>
      </c>
      <c r="E113" s="7">
        <v>363853.96</v>
      </c>
      <c r="F113" s="26">
        <f t="shared" si="6"/>
        <v>753491.55</v>
      </c>
      <c r="G113" s="47">
        <v>2729477.95</v>
      </c>
      <c r="H113" s="37">
        <f t="shared" si="7"/>
        <v>1975986.4000000001</v>
      </c>
      <c r="I113" s="26">
        <f t="shared" si="8"/>
        <v>262.24400260361244</v>
      </c>
    </row>
    <row r="114" spans="1:9" ht="31.5" x14ac:dyDescent="0.25">
      <c r="A114" s="29"/>
      <c r="B114" s="11">
        <v>35708</v>
      </c>
      <c r="C114" s="12" t="s">
        <v>81</v>
      </c>
      <c r="D114" s="7">
        <v>36203.599999999999</v>
      </c>
      <c r="E114" s="7">
        <v>0</v>
      </c>
      <c r="F114" s="26">
        <f t="shared" si="6"/>
        <v>36203.599999999999</v>
      </c>
      <c r="G114" s="47">
        <v>2488626.0299999998</v>
      </c>
      <c r="H114" s="37">
        <f t="shared" si="7"/>
        <v>2452422.4299999997</v>
      </c>
      <c r="I114" s="26">
        <f t="shared" si="8"/>
        <v>6773.9739418179406</v>
      </c>
    </row>
    <row r="115" spans="1:9" ht="15.75" x14ac:dyDescent="0.25">
      <c r="A115" s="29"/>
      <c r="B115" s="11">
        <v>35801</v>
      </c>
      <c r="C115" s="12" t="s">
        <v>82</v>
      </c>
      <c r="D115" s="7">
        <v>365198.7</v>
      </c>
      <c r="E115" s="7">
        <v>299888.90999999997</v>
      </c>
      <c r="F115" s="26">
        <f t="shared" si="6"/>
        <v>665087.61</v>
      </c>
      <c r="G115" s="47">
        <v>700820</v>
      </c>
      <c r="H115" s="37">
        <f t="shared" si="7"/>
        <v>35732.390000000014</v>
      </c>
      <c r="I115" s="26">
        <f t="shared" si="8"/>
        <v>5.372583921688161</v>
      </c>
    </row>
    <row r="116" spans="1:9" ht="15.75" x14ac:dyDescent="0.25">
      <c r="A116" s="29"/>
      <c r="B116" s="11">
        <v>35802</v>
      </c>
      <c r="C116" s="12" t="s">
        <v>148</v>
      </c>
      <c r="D116" s="7">
        <v>0</v>
      </c>
      <c r="E116" s="7">
        <v>0</v>
      </c>
      <c r="F116" s="26">
        <f t="shared" si="6"/>
        <v>0</v>
      </c>
      <c r="G116" s="47">
        <v>6000</v>
      </c>
      <c r="H116" s="37">
        <f t="shared" si="7"/>
        <v>6000</v>
      </c>
      <c r="I116" s="26">
        <v>100</v>
      </c>
    </row>
    <row r="117" spans="1:9" ht="31.5" x14ac:dyDescent="0.25">
      <c r="A117" s="29"/>
      <c r="B117" s="11">
        <v>35804</v>
      </c>
      <c r="C117" s="12" t="s">
        <v>83</v>
      </c>
      <c r="D117" s="7">
        <v>928314.46</v>
      </c>
      <c r="E117" s="7">
        <v>41560.270000000019</v>
      </c>
      <c r="F117" s="26">
        <f t="shared" si="6"/>
        <v>969874.73</v>
      </c>
      <c r="G117" s="47">
        <v>1971952</v>
      </c>
      <c r="H117" s="37">
        <f t="shared" si="7"/>
        <v>1002077.27</v>
      </c>
      <c r="I117" s="26">
        <f t="shared" si="8"/>
        <v>103.32027827964959</v>
      </c>
    </row>
    <row r="118" spans="1:9" ht="15.75" x14ac:dyDescent="0.25">
      <c r="A118" s="29"/>
      <c r="B118" s="11">
        <v>35901</v>
      </c>
      <c r="C118" s="12" t="s">
        <v>84</v>
      </c>
      <c r="D118" s="7">
        <v>0</v>
      </c>
      <c r="E118" s="7">
        <v>0</v>
      </c>
      <c r="F118" s="26">
        <f t="shared" si="6"/>
        <v>0</v>
      </c>
      <c r="G118" s="47">
        <v>755314</v>
      </c>
      <c r="H118" s="37">
        <f t="shared" si="7"/>
        <v>755314</v>
      </c>
      <c r="I118" s="26">
        <v>100</v>
      </c>
    </row>
    <row r="119" spans="1:9" ht="15.75" x14ac:dyDescent="0.25">
      <c r="A119" s="29"/>
      <c r="B119" s="11">
        <v>35902</v>
      </c>
      <c r="C119" s="12" t="s">
        <v>85</v>
      </c>
      <c r="D119" s="7">
        <v>16032</v>
      </c>
      <c r="E119" s="7">
        <v>123614.14000000001</v>
      </c>
      <c r="F119" s="26">
        <f t="shared" si="6"/>
        <v>139646.14000000001</v>
      </c>
      <c r="G119" s="47">
        <v>268102.2</v>
      </c>
      <c r="H119" s="37">
        <f t="shared" si="7"/>
        <v>128456.06</v>
      </c>
      <c r="I119" s="26">
        <f t="shared" si="8"/>
        <v>91.986831859441281</v>
      </c>
    </row>
    <row r="120" spans="1:9" ht="15.75" x14ac:dyDescent="0.25">
      <c r="A120" s="29"/>
      <c r="B120" s="11">
        <v>36101</v>
      </c>
      <c r="C120" s="12" t="s">
        <v>86</v>
      </c>
      <c r="D120" s="7">
        <v>594</v>
      </c>
      <c r="E120" s="7">
        <v>24406.09</v>
      </c>
      <c r="F120" s="26">
        <f t="shared" si="6"/>
        <v>25000.09</v>
      </c>
      <c r="G120" s="47">
        <v>107000</v>
      </c>
      <c r="H120" s="37">
        <f t="shared" si="7"/>
        <v>81999.91</v>
      </c>
      <c r="I120" s="26">
        <f t="shared" si="8"/>
        <v>327.99845920554685</v>
      </c>
    </row>
    <row r="121" spans="1:9" ht="31.5" x14ac:dyDescent="0.25">
      <c r="A121" s="29"/>
      <c r="B121" s="11">
        <v>36301</v>
      </c>
      <c r="C121" s="12" t="s">
        <v>149</v>
      </c>
      <c r="D121" s="7">
        <v>0</v>
      </c>
      <c r="E121" s="7">
        <v>0</v>
      </c>
      <c r="F121" s="26">
        <f t="shared" si="6"/>
        <v>0</v>
      </c>
      <c r="G121" s="47">
        <v>10000</v>
      </c>
      <c r="H121" s="37">
        <f t="shared" si="7"/>
        <v>10000</v>
      </c>
      <c r="I121" s="26">
        <v>100</v>
      </c>
    </row>
    <row r="122" spans="1:9" ht="15.75" hidden="1" x14ac:dyDescent="0.25">
      <c r="A122" s="29"/>
      <c r="B122" s="11">
        <v>36401</v>
      </c>
      <c r="C122" s="12" t="s">
        <v>150</v>
      </c>
      <c r="D122" s="7">
        <v>0</v>
      </c>
      <c r="E122" s="7">
        <v>0</v>
      </c>
      <c r="F122" s="26">
        <f t="shared" si="6"/>
        <v>0</v>
      </c>
      <c r="G122" s="47">
        <v>0</v>
      </c>
      <c r="H122" s="37">
        <f t="shared" si="7"/>
        <v>0</v>
      </c>
      <c r="I122" s="26">
        <v>0</v>
      </c>
    </row>
    <row r="123" spans="1:9" ht="15.75" x14ac:dyDescent="0.25">
      <c r="A123" s="29"/>
      <c r="B123" s="11">
        <v>37101</v>
      </c>
      <c r="C123" s="12" t="s">
        <v>87</v>
      </c>
      <c r="D123" s="7">
        <v>24661.88</v>
      </c>
      <c r="E123" s="7">
        <v>42999.909999999989</v>
      </c>
      <c r="F123" s="26">
        <f t="shared" si="6"/>
        <v>67661.789999999994</v>
      </c>
      <c r="G123" s="47">
        <v>169824</v>
      </c>
      <c r="H123" s="37">
        <f t="shared" si="7"/>
        <v>102162.21</v>
      </c>
      <c r="I123" s="26">
        <f t="shared" si="8"/>
        <v>150.98951712628354</v>
      </c>
    </row>
    <row r="124" spans="1:9" ht="15.75" hidden="1" x14ac:dyDescent="0.25">
      <c r="A124" s="29"/>
      <c r="B124" s="11">
        <v>37201</v>
      </c>
      <c r="C124" s="12" t="s">
        <v>88</v>
      </c>
      <c r="D124" s="7">
        <v>0</v>
      </c>
      <c r="E124" s="7">
        <v>0</v>
      </c>
      <c r="F124" s="26">
        <f t="shared" si="6"/>
        <v>0</v>
      </c>
      <c r="G124" s="47">
        <v>0</v>
      </c>
      <c r="H124" s="37">
        <f t="shared" si="7"/>
        <v>0</v>
      </c>
      <c r="I124" s="26">
        <v>0</v>
      </c>
    </row>
    <row r="125" spans="1:9" ht="15.75" hidden="1" x14ac:dyDescent="0.25">
      <c r="A125" s="29"/>
      <c r="B125" s="11">
        <v>37202</v>
      </c>
      <c r="C125" s="12" t="s">
        <v>89</v>
      </c>
      <c r="D125" s="7">
        <v>0</v>
      </c>
      <c r="E125" s="7">
        <v>0</v>
      </c>
      <c r="F125" s="26">
        <f t="shared" si="6"/>
        <v>0</v>
      </c>
      <c r="G125" s="47">
        <v>0</v>
      </c>
      <c r="H125" s="37">
        <f t="shared" si="7"/>
        <v>0</v>
      </c>
      <c r="I125" s="26">
        <v>0</v>
      </c>
    </row>
    <row r="126" spans="1:9" ht="15.75" x14ac:dyDescent="0.25">
      <c r="A126" s="29"/>
      <c r="B126" s="11">
        <v>37501</v>
      </c>
      <c r="C126" s="12" t="s">
        <v>90</v>
      </c>
      <c r="D126" s="7">
        <v>164647</v>
      </c>
      <c r="E126" s="7">
        <v>15778.010000000009</v>
      </c>
      <c r="F126" s="26">
        <f t="shared" si="6"/>
        <v>180425.01</v>
      </c>
      <c r="G126" s="47">
        <v>462870.27</v>
      </c>
      <c r="H126" s="37">
        <f t="shared" si="7"/>
        <v>282445.26</v>
      </c>
      <c r="I126" s="26">
        <f t="shared" si="8"/>
        <v>156.54440590026849</v>
      </c>
    </row>
    <row r="127" spans="1:9" ht="15.75" x14ac:dyDescent="0.25">
      <c r="A127" s="29"/>
      <c r="B127" s="11">
        <v>37502</v>
      </c>
      <c r="C127" s="12" t="s">
        <v>91</v>
      </c>
      <c r="D127" s="7">
        <v>34622.19</v>
      </c>
      <c r="E127" s="7">
        <v>1931.0099999999948</v>
      </c>
      <c r="F127" s="26">
        <f t="shared" si="6"/>
        <v>36553.199999999997</v>
      </c>
      <c r="G127" s="47">
        <v>169160.16</v>
      </c>
      <c r="H127" s="37">
        <f t="shared" si="7"/>
        <v>132606.96000000002</v>
      </c>
      <c r="I127" s="26">
        <f t="shared" si="8"/>
        <v>362.77797839860807</v>
      </c>
    </row>
    <row r="128" spans="1:9" ht="15.75" hidden="1" x14ac:dyDescent="0.25">
      <c r="A128" s="29"/>
      <c r="B128" s="11">
        <v>37601</v>
      </c>
      <c r="C128" s="12" t="s">
        <v>92</v>
      </c>
      <c r="D128" s="7">
        <v>0</v>
      </c>
      <c r="E128" s="7">
        <v>0</v>
      </c>
      <c r="F128" s="26">
        <f t="shared" si="6"/>
        <v>0</v>
      </c>
      <c r="G128" s="47">
        <v>0</v>
      </c>
      <c r="H128" s="37">
        <f t="shared" si="7"/>
        <v>0</v>
      </c>
      <c r="I128" s="26">
        <v>0</v>
      </c>
    </row>
    <row r="129" spans="1:9" ht="15.75" hidden="1" x14ac:dyDescent="0.25">
      <c r="A129" s="29"/>
      <c r="B129" s="11">
        <v>37602</v>
      </c>
      <c r="C129" s="12" t="s">
        <v>93</v>
      </c>
      <c r="D129" s="7">
        <v>0</v>
      </c>
      <c r="E129" s="7">
        <v>0</v>
      </c>
      <c r="F129" s="26">
        <f t="shared" si="6"/>
        <v>0</v>
      </c>
      <c r="G129" s="47">
        <v>0</v>
      </c>
      <c r="H129" s="37">
        <f t="shared" si="7"/>
        <v>0</v>
      </c>
      <c r="I129" s="26">
        <v>0</v>
      </c>
    </row>
    <row r="130" spans="1:9" ht="15.75" x14ac:dyDescent="0.25">
      <c r="A130" s="29"/>
      <c r="B130" s="11">
        <v>37902</v>
      </c>
      <c r="C130" s="12" t="s">
        <v>94</v>
      </c>
      <c r="D130" s="7">
        <v>60821</v>
      </c>
      <c r="E130" s="7">
        <v>7511.8000000000029</v>
      </c>
      <c r="F130" s="26">
        <f t="shared" si="6"/>
        <v>68332.800000000003</v>
      </c>
      <c r="G130" s="47">
        <v>72632.98</v>
      </c>
      <c r="H130" s="37">
        <f t="shared" si="7"/>
        <v>4300.179999999993</v>
      </c>
      <c r="I130" s="26">
        <f t="shared" si="8"/>
        <v>6.2929954575255209</v>
      </c>
    </row>
    <row r="131" spans="1:9" ht="15.75" hidden="1" x14ac:dyDescent="0.25">
      <c r="A131" s="29"/>
      <c r="B131" s="11">
        <v>37903</v>
      </c>
      <c r="C131" s="12" t="s">
        <v>95</v>
      </c>
      <c r="D131" s="7">
        <v>0</v>
      </c>
      <c r="E131" s="7">
        <v>0</v>
      </c>
      <c r="F131" s="26">
        <f t="shared" si="6"/>
        <v>0</v>
      </c>
      <c r="G131" s="47">
        <v>0</v>
      </c>
      <c r="H131" s="37">
        <f t="shared" si="7"/>
        <v>0</v>
      </c>
      <c r="I131" s="26">
        <v>0</v>
      </c>
    </row>
    <row r="132" spans="1:9" ht="15.75" x14ac:dyDescent="0.25">
      <c r="A132" s="29"/>
      <c r="B132" s="11">
        <v>38501</v>
      </c>
      <c r="C132" s="12" t="s">
        <v>96</v>
      </c>
      <c r="D132" s="7">
        <v>51376.99</v>
      </c>
      <c r="E132" s="7">
        <v>11000.010000000002</v>
      </c>
      <c r="F132" s="26">
        <f t="shared" si="6"/>
        <v>62377</v>
      </c>
      <c r="G132" s="47">
        <v>498761.44</v>
      </c>
      <c r="H132" s="37">
        <f t="shared" si="7"/>
        <v>436384.44</v>
      </c>
      <c r="I132" s="26">
        <f t="shared" si="8"/>
        <v>699.59190086089427</v>
      </c>
    </row>
    <row r="133" spans="1:9" ht="15.75" x14ac:dyDescent="0.25">
      <c r="A133" s="29"/>
      <c r="B133" s="11">
        <v>38503</v>
      </c>
      <c r="C133" s="12" t="s">
        <v>97</v>
      </c>
      <c r="D133" s="7">
        <v>0</v>
      </c>
      <c r="E133" s="7">
        <v>0</v>
      </c>
      <c r="F133" s="26">
        <f t="shared" si="6"/>
        <v>0</v>
      </c>
      <c r="G133" s="47">
        <v>240000</v>
      </c>
      <c r="H133" s="37">
        <f t="shared" si="7"/>
        <v>240000</v>
      </c>
      <c r="I133" s="26">
        <v>100</v>
      </c>
    </row>
    <row r="134" spans="1:9" ht="15.75" hidden="1" x14ac:dyDescent="0.25">
      <c r="A134" s="29"/>
      <c r="B134" s="11">
        <v>39101</v>
      </c>
      <c r="C134" s="12" t="s">
        <v>151</v>
      </c>
      <c r="D134" s="7">
        <v>0</v>
      </c>
      <c r="E134" s="7">
        <v>0</v>
      </c>
      <c r="F134" s="26">
        <f t="shared" si="6"/>
        <v>0</v>
      </c>
      <c r="G134" s="47">
        <v>0</v>
      </c>
      <c r="H134" s="37">
        <f t="shared" si="7"/>
        <v>0</v>
      </c>
      <c r="I134" s="26">
        <v>0</v>
      </c>
    </row>
    <row r="135" spans="1:9" ht="15.75" hidden="1" x14ac:dyDescent="0.25">
      <c r="A135" s="29"/>
      <c r="B135" s="11">
        <v>39201</v>
      </c>
      <c r="C135" s="12" t="s">
        <v>98</v>
      </c>
      <c r="D135" s="7">
        <v>0</v>
      </c>
      <c r="E135" s="7">
        <v>0</v>
      </c>
      <c r="F135" s="26">
        <f t="shared" si="6"/>
        <v>0</v>
      </c>
      <c r="G135" s="47">
        <v>0</v>
      </c>
      <c r="H135" s="37">
        <f t="shared" si="7"/>
        <v>0</v>
      </c>
      <c r="I135" s="26">
        <v>0</v>
      </c>
    </row>
    <row r="136" spans="1:9" ht="15.75" hidden="1" x14ac:dyDescent="0.25">
      <c r="A136" s="29"/>
      <c r="B136" s="11">
        <v>39601</v>
      </c>
      <c r="C136" s="12" t="s">
        <v>152</v>
      </c>
      <c r="D136" s="7">
        <v>0</v>
      </c>
      <c r="E136" s="7">
        <v>0</v>
      </c>
      <c r="F136" s="26">
        <f t="shared" si="6"/>
        <v>0</v>
      </c>
      <c r="G136" s="47">
        <v>0</v>
      </c>
      <c r="H136" s="37">
        <f t="shared" si="7"/>
        <v>0</v>
      </c>
      <c r="I136" s="26">
        <v>0</v>
      </c>
    </row>
    <row r="137" spans="1:9" ht="15.75" x14ac:dyDescent="0.25">
      <c r="A137" s="29"/>
      <c r="B137" s="13"/>
      <c r="C137" s="13"/>
      <c r="D137" s="14"/>
      <c r="E137" s="7"/>
      <c r="F137" s="26"/>
      <c r="G137" s="47"/>
      <c r="H137" s="37"/>
      <c r="I137" s="26"/>
    </row>
    <row r="138" spans="1:9" ht="15.75" x14ac:dyDescent="0.25">
      <c r="A138" s="27">
        <v>40000</v>
      </c>
      <c r="B138" s="8" t="s">
        <v>153</v>
      </c>
      <c r="C138" s="9"/>
      <c r="D138" s="10">
        <f t="shared" ref="D138" si="12">SUM(D139:D141)</f>
        <v>50000</v>
      </c>
      <c r="E138" s="10">
        <v>0</v>
      </c>
      <c r="F138" s="28">
        <f t="shared" ref="F138:H138" si="13">SUM(F139:F141)</f>
        <v>50000</v>
      </c>
      <c r="G138" s="49">
        <f t="shared" si="13"/>
        <v>55000</v>
      </c>
      <c r="H138" s="39">
        <f t="shared" si="13"/>
        <v>5000</v>
      </c>
      <c r="I138" s="30">
        <f t="shared" ref="I138:I165" si="14">(G138*100/F138)-100</f>
        <v>10</v>
      </c>
    </row>
    <row r="139" spans="1:9" ht="15.75" hidden="1" x14ac:dyDescent="0.25">
      <c r="A139" s="29"/>
      <c r="B139" s="11">
        <v>44101</v>
      </c>
      <c r="C139" s="12" t="s">
        <v>154</v>
      </c>
      <c r="D139" s="7">
        <v>0</v>
      </c>
      <c r="E139" s="7">
        <v>0</v>
      </c>
      <c r="F139" s="26">
        <f t="shared" ref="F139:F166" si="15">SUM(D139:E139)</f>
        <v>0</v>
      </c>
      <c r="G139" s="47">
        <v>0</v>
      </c>
      <c r="H139" s="37">
        <f t="shared" ref="H139:H166" si="16">G139-F139</f>
        <v>0</v>
      </c>
      <c r="I139" s="26">
        <v>0</v>
      </c>
    </row>
    <row r="140" spans="1:9" ht="15.75" x14ac:dyDescent="0.25">
      <c r="A140" s="29"/>
      <c r="B140" s="11">
        <v>44502</v>
      </c>
      <c r="C140" s="12" t="s">
        <v>99</v>
      </c>
      <c r="D140" s="7">
        <v>50000</v>
      </c>
      <c r="E140" s="7">
        <v>0</v>
      </c>
      <c r="F140" s="26">
        <f t="shared" si="15"/>
        <v>50000</v>
      </c>
      <c r="G140" s="47">
        <v>55000</v>
      </c>
      <c r="H140" s="37">
        <f t="shared" si="16"/>
        <v>5000</v>
      </c>
      <c r="I140" s="26">
        <f t="shared" si="14"/>
        <v>10</v>
      </c>
    </row>
    <row r="141" spans="1:9" ht="31.5" hidden="1" x14ac:dyDescent="0.25">
      <c r="A141" s="29"/>
      <c r="B141" s="11">
        <v>46301</v>
      </c>
      <c r="C141" s="12" t="s">
        <v>100</v>
      </c>
      <c r="D141" s="7">
        <v>0</v>
      </c>
      <c r="E141" s="7">
        <v>0</v>
      </c>
      <c r="F141" s="26">
        <f t="shared" si="15"/>
        <v>0</v>
      </c>
      <c r="G141" s="47">
        <v>0</v>
      </c>
      <c r="H141" s="37">
        <f t="shared" si="16"/>
        <v>0</v>
      </c>
      <c r="I141" s="26">
        <v>0</v>
      </c>
    </row>
    <row r="142" spans="1:9" ht="15.75" x14ac:dyDescent="0.25">
      <c r="A142" s="29"/>
      <c r="B142" s="13"/>
      <c r="C142" s="13"/>
      <c r="D142" s="14"/>
      <c r="E142" s="7"/>
      <c r="F142" s="26"/>
      <c r="G142" s="47"/>
      <c r="H142" s="37"/>
      <c r="I142" s="26"/>
    </row>
    <row r="143" spans="1:9" ht="15.75" x14ac:dyDescent="0.25">
      <c r="A143" s="27">
        <v>500000</v>
      </c>
      <c r="B143" s="8" t="s">
        <v>155</v>
      </c>
      <c r="C143" s="9"/>
      <c r="D143" s="10">
        <f t="shared" ref="D143:H143" si="17">SUM(D144:D159)</f>
        <v>0</v>
      </c>
      <c r="E143" s="10">
        <f t="shared" si="17"/>
        <v>0</v>
      </c>
      <c r="F143" s="28">
        <f t="shared" si="17"/>
        <v>0</v>
      </c>
      <c r="G143" s="46">
        <f t="shared" si="17"/>
        <v>37233212.750000007</v>
      </c>
      <c r="H143" s="38">
        <f t="shared" si="17"/>
        <v>37233212.750000007</v>
      </c>
      <c r="I143" s="28">
        <v>100</v>
      </c>
    </row>
    <row r="144" spans="1:9" ht="15.75" x14ac:dyDescent="0.25">
      <c r="A144" s="29"/>
      <c r="B144" s="11">
        <v>51101</v>
      </c>
      <c r="C144" s="12" t="s">
        <v>101</v>
      </c>
      <c r="D144" s="7">
        <v>0</v>
      </c>
      <c r="E144" s="7">
        <v>0</v>
      </c>
      <c r="F144" s="26">
        <f t="shared" si="15"/>
        <v>0</v>
      </c>
      <c r="G144" s="47">
        <v>2578953.2999999998</v>
      </c>
      <c r="H144" s="37">
        <f t="shared" si="16"/>
        <v>2578953.2999999998</v>
      </c>
      <c r="I144" s="26">
        <v>100</v>
      </c>
    </row>
    <row r="145" spans="1:9" ht="31.5" hidden="1" x14ac:dyDescent="0.25">
      <c r="A145" s="29"/>
      <c r="B145" s="11">
        <v>51301</v>
      </c>
      <c r="C145" s="12" t="s">
        <v>156</v>
      </c>
      <c r="D145" s="7">
        <v>0</v>
      </c>
      <c r="E145" s="7">
        <v>0</v>
      </c>
      <c r="F145" s="26">
        <f t="shared" si="15"/>
        <v>0</v>
      </c>
      <c r="G145" s="47">
        <v>0</v>
      </c>
      <c r="H145" s="37">
        <f t="shared" si="16"/>
        <v>0</v>
      </c>
      <c r="I145" s="26">
        <v>0</v>
      </c>
    </row>
    <row r="146" spans="1:9" ht="31.5" x14ac:dyDescent="0.25">
      <c r="A146" s="29"/>
      <c r="B146" s="11">
        <v>51501</v>
      </c>
      <c r="C146" s="12" t="s">
        <v>157</v>
      </c>
      <c r="D146" s="7">
        <v>0</v>
      </c>
      <c r="E146" s="7">
        <v>0</v>
      </c>
      <c r="F146" s="26">
        <f t="shared" si="15"/>
        <v>0</v>
      </c>
      <c r="G146" s="47">
        <v>12859553.16</v>
      </c>
      <c r="H146" s="37">
        <f t="shared" si="16"/>
        <v>12859553.16</v>
      </c>
      <c r="I146" s="26">
        <v>100</v>
      </c>
    </row>
    <row r="147" spans="1:9" ht="15.75" x14ac:dyDescent="0.25">
      <c r="A147" s="29"/>
      <c r="B147" s="11">
        <v>51502</v>
      </c>
      <c r="C147" s="12" t="s">
        <v>102</v>
      </c>
      <c r="D147" s="7">
        <v>0</v>
      </c>
      <c r="E147" s="7">
        <v>0</v>
      </c>
      <c r="F147" s="26">
        <f t="shared" si="15"/>
        <v>0</v>
      </c>
      <c r="G147" s="47">
        <v>438110.65</v>
      </c>
      <c r="H147" s="37">
        <f t="shared" si="16"/>
        <v>438110.65</v>
      </c>
      <c r="I147" s="26">
        <v>100</v>
      </c>
    </row>
    <row r="148" spans="1:9" ht="15.75" x14ac:dyDescent="0.25">
      <c r="A148" s="29"/>
      <c r="B148" s="11">
        <v>51503</v>
      </c>
      <c r="C148" s="12" t="s">
        <v>103</v>
      </c>
      <c r="D148" s="7">
        <v>0</v>
      </c>
      <c r="E148" s="7">
        <v>0</v>
      </c>
      <c r="F148" s="26">
        <f t="shared" si="15"/>
        <v>0</v>
      </c>
      <c r="G148" s="47">
        <v>477667.26</v>
      </c>
      <c r="H148" s="37">
        <f t="shared" si="16"/>
        <v>477667.26</v>
      </c>
      <c r="I148" s="26">
        <v>100</v>
      </c>
    </row>
    <row r="149" spans="1:9" ht="31.5" x14ac:dyDescent="0.25">
      <c r="A149" s="29"/>
      <c r="B149" s="11">
        <v>51901</v>
      </c>
      <c r="C149" s="12" t="s">
        <v>104</v>
      </c>
      <c r="D149" s="7">
        <v>0</v>
      </c>
      <c r="E149" s="7">
        <v>0</v>
      </c>
      <c r="F149" s="26">
        <f t="shared" si="15"/>
        <v>0</v>
      </c>
      <c r="G149" s="47">
        <v>397257.53</v>
      </c>
      <c r="H149" s="37">
        <f t="shared" si="16"/>
        <v>397257.53</v>
      </c>
      <c r="I149" s="26">
        <v>100</v>
      </c>
    </row>
    <row r="150" spans="1:9" ht="15.75" x14ac:dyDescent="0.25">
      <c r="A150" s="29"/>
      <c r="B150" s="11">
        <v>52101</v>
      </c>
      <c r="C150" s="12" t="s">
        <v>105</v>
      </c>
      <c r="D150" s="7">
        <v>0</v>
      </c>
      <c r="E150" s="7">
        <v>0</v>
      </c>
      <c r="F150" s="26">
        <f t="shared" si="15"/>
        <v>0</v>
      </c>
      <c r="G150" s="47">
        <v>1229616.21</v>
      </c>
      <c r="H150" s="37">
        <f t="shared" si="16"/>
        <v>1229616.21</v>
      </c>
      <c r="I150" s="26">
        <v>100</v>
      </c>
    </row>
    <row r="151" spans="1:9" ht="15.75" x14ac:dyDescent="0.25">
      <c r="A151" s="29"/>
      <c r="B151" s="11">
        <v>52301</v>
      </c>
      <c r="C151" s="12" t="s">
        <v>158</v>
      </c>
      <c r="D151" s="7">
        <v>0</v>
      </c>
      <c r="E151" s="7">
        <v>0</v>
      </c>
      <c r="F151" s="26">
        <f t="shared" si="15"/>
        <v>0</v>
      </c>
      <c r="G151" s="47">
        <v>70000</v>
      </c>
      <c r="H151" s="37">
        <f t="shared" si="16"/>
        <v>70000</v>
      </c>
      <c r="I151" s="26">
        <v>100</v>
      </c>
    </row>
    <row r="152" spans="1:9" ht="15.75" x14ac:dyDescent="0.25">
      <c r="A152" s="29"/>
      <c r="B152" s="11">
        <v>53101</v>
      </c>
      <c r="C152" s="12" t="s">
        <v>106</v>
      </c>
      <c r="D152" s="7">
        <v>0</v>
      </c>
      <c r="E152" s="7">
        <v>0</v>
      </c>
      <c r="F152" s="26">
        <f t="shared" si="15"/>
        <v>0</v>
      </c>
      <c r="G152" s="47">
        <v>30000</v>
      </c>
      <c r="H152" s="37">
        <f t="shared" si="16"/>
        <v>30000</v>
      </c>
      <c r="I152" s="26">
        <v>100</v>
      </c>
    </row>
    <row r="153" spans="1:9" ht="15.75" hidden="1" x14ac:dyDescent="0.25">
      <c r="A153" s="29"/>
      <c r="B153" s="11">
        <v>53201</v>
      </c>
      <c r="C153" s="12" t="s">
        <v>107</v>
      </c>
      <c r="D153" s="7">
        <v>0</v>
      </c>
      <c r="E153" s="7">
        <v>0</v>
      </c>
      <c r="F153" s="26">
        <f t="shared" si="15"/>
        <v>0</v>
      </c>
      <c r="G153" s="47">
        <v>0</v>
      </c>
      <c r="H153" s="37">
        <f t="shared" si="16"/>
        <v>0</v>
      </c>
      <c r="I153" s="26">
        <v>0</v>
      </c>
    </row>
    <row r="154" spans="1:9" ht="15.75" x14ac:dyDescent="0.25">
      <c r="A154" s="29"/>
      <c r="B154" s="11">
        <v>54101</v>
      </c>
      <c r="C154" s="12" t="s">
        <v>159</v>
      </c>
      <c r="D154" s="7">
        <v>0</v>
      </c>
      <c r="E154" s="7">
        <v>0</v>
      </c>
      <c r="F154" s="26">
        <f t="shared" si="15"/>
        <v>0</v>
      </c>
      <c r="G154" s="47">
        <v>2000000</v>
      </c>
      <c r="H154" s="37">
        <f t="shared" si="16"/>
        <v>2000000</v>
      </c>
      <c r="I154" s="26">
        <v>100</v>
      </c>
    </row>
    <row r="155" spans="1:9" ht="31.5" x14ac:dyDescent="0.25">
      <c r="A155" s="29"/>
      <c r="B155" s="11">
        <v>56401</v>
      </c>
      <c r="C155" s="12" t="s">
        <v>108</v>
      </c>
      <c r="D155" s="7">
        <v>0</v>
      </c>
      <c r="E155" s="7">
        <v>0</v>
      </c>
      <c r="F155" s="26">
        <f t="shared" si="15"/>
        <v>0</v>
      </c>
      <c r="G155" s="47">
        <v>13473928.48</v>
      </c>
      <c r="H155" s="37">
        <f t="shared" si="16"/>
        <v>13473928.48</v>
      </c>
      <c r="I155" s="26">
        <v>100</v>
      </c>
    </row>
    <row r="156" spans="1:9" ht="15.75" x14ac:dyDescent="0.25">
      <c r="A156" s="29"/>
      <c r="B156" s="11">
        <v>56501</v>
      </c>
      <c r="C156" s="12" t="s">
        <v>160</v>
      </c>
      <c r="D156" s="7">
        <v>0</v>
      </c>
      <c r="E156" s="7">
        <v>0</v>
      </c>
      <c r="F156" s="26">
        <f t="shared" si="15"/>
        <v>0</v>
      </c>
      <c r="G156" s="47">
        <v>1604337.95</v>
      </c>
      <c r="H156" s="37">
        <f t="shared" si="16"/>
        <v>1604337.95</v>
      </c>
      <c r="I156" s="26">
        <v>100</v>
      </c>
    </row>
    <row r="157" spans="1:9" ht="31.5" x14ac:dyDescent="0.25">
      <c r="A157" s="29"/>
      <c r="B157" s="11">
        <v>56601</v>
      </c>
      <c r="C157" s="12" t="s">
        <v>109</v>
      </c>
      <c r="D157" s="7">
        <v>0</v>
      </c>
      <c r="E157" s="7">
        <v>0</v>
      </c>
      <c r="F157" s="26">
        <f t="shared" si="15"/>
        <v>0</v>
      </c>
      <c r="G157" s="47">
        <v>864478.69</v>
      </c>
      <c r="H157" s="37">
        <f t="shared" si="16"/>
        <v>864478.69</v>
      </c>
      <c r="I157" s="26">
        <v>100</v>
      </c>
    </row>
    <row r="158" spans="1:9" ht="15.75" x14ac:dyDescent="0.25">
      <c r="A158" s="29"/>
      <c r="B158" s="11">
        <v>56901</v>
      </c>
      <c r="C158" s="12" t="s">
        <v>110</v>
      </c>
      <c r="D158" s="7">
        <v>0</v>
      </c>
      <c r="E158" s="7">
        <v>0</v>
      </c>
      <c r="F158" s="26">
        <f t="shared" si="15"/>
        <v>0</v>
      </c>
      <c r="G158" s="47">
        <v>200849</v>
      </c>
      <c r="H158" s="37">
        <f t="shared" si="16"/>
        <v>200849</v>
      </c>
      <c r="I158" s="26">
        <v>100</v>
      </c>
    </row>
    <row r="159" spans="1:9" ht="15.75" x14ac:dyDescent="0.25">
      <c r="A159" s="29"/>
      <c r="B159" s="16">
        <v>59101</v>
      </c>
      <c r="C159" s="17" t="s">
        <v>161</v>
      </c>
      <c r="D159" s="7"/>
      <c r="E159" s="7">
        <v>0</v>
      </c>
      <c r="F159" s="26">
        <f t="shared" si="15"/>
        <v>0</v>
      </c>
      <c r="G159" s="47">
        <v>1008460.52</v>
      </c>
      <c r="H159" s="37">
        <f t="shared" si="16"/>
        <v>1008460.52</v>
      </c>
      <c r="I159" s="26">
        <v>100</v>
      </c>
    </row>
    <row r="160" spans="1:9" ht="15.75" x14ac:dyDescent="0.25">
      <c r="A160" s="29"/>
      <c r="B160" s="13"/>
      <c r="C160" s="13"/>
      <c r="D160" s="14"/>
      <c r="E160" s="7"/>
      <c r="F160" s="26"/>
      <c r="G160" s="47"/>
      <c r="H160" s="37"/>
      <c r="I160" s="26"/>
    </row>
    <row r="161" spans="1:9" ht="15.75" hidden="1" x14ac:dyDescent="0.25">
      <c r="A161" s="27">
        <v>600000</v>
      </c>
      <c r="B161" s="8" t="s">
        <v>162</v>
      </c>
      <c r="C161" s="9"/>
      <c r="D161" s="10">
        <f t="shared" ref="D161" si="18">SUM(D162)</f>
        <v>0</v>
      </c>
      <c r="E161" s="10">
        <v>0</v>
      </c>
      <c r="F161" s="28">
        <f t="shared" ref="F161:H161" si="19">SUM(F162)</f>
        <v>0</v>
      </c>
      <c r="G161" s="46">
        <f t="shared" si="19"/>
        <v>0</v>
      </c>
      <c r="H161" s="38">
        <f t="shared" si="19"/>
        <v>0</v>
      </c>
      <c r="I161" s="28">
        <v>0</v>
      </c>
    </row>
    <row r="162" spans="1:9" ht="31.5" hidden="1" x14ac:dyDescent="0.25">
      <c r="A162" s="29"/>
      <c r="B162" s="11">
        <v>62901</v>
      </c>
      <c r="C162" s="12" t="s">
        <v>111</v>
      </c>
      <c r="D162" s="7">
        <v>0</v>
      </c>
      <c r="E162" s="7">
        <v>0</v>
      </c>
      <c r="F162" s="26">
        <f t="shared" si="15"/>
        <v>0</v>
      </c>
      <c r="G162" s="47">
        <v>0</v>
      </c>
      <c r="H162" s="37">
        <f t="shared" si="16"/>
        <v>0</v>
      </c>
      <c r="I162" s="26">
        <v>0</v>
      </c>
    </row>
    <row r="163" spans="1:9" ht="15.75" hidden="1" x14ac:dyDescent="0.25">
      <c r="A163" s="29"/>
      <c r="B163" s="13"/>
      <c r="C163" s="13"/>
      <c r="D163" s="14"/>
      <c r="E163" s="7"/>
      <c r="F163" s="26"/>
      <c r="G163" s="47"/>
      <c r="H163" s="37"/>
      <c r="I163" s="26"/>
    </row>
    <row r="164" spans="1:9" ht="15.75" x14ac:dyDescent="0.25">
      <c r="A164" s="27">
        <v>700000</v>
      </c>
      <c r="B164" s="8" t="s">
        <v>163</v>
      </c>
      <c r="C164" s="9"/>
      <c r="D164" s="10">
        <f t="shared" ref="D164" si="20">SUM(D165:D166)</f>
        <v>0</v>
      </c>
      <c r="E164" s="10">
        <v>5000000</v>
      </c>
      <c r="F164" s="28">
        <f t="shared" ref="F164:H164" si="21">SUM(F165:F166)</f>
        <v>5000000</v>
      </c>
      <c r="G164" s="46">
        <f t="shared" si="21"/>
        <v>5000000</v>
      </c>
      <c r="H164" s="38">
        <f t="shared" si="21"/>
        <v>0</v>
      </c>
      <c r="I164" s="28">
        <f t="shared" si="14"/>
        <v>0</v>
      </c>
    </row>
    <row r="165" spans="1:9" ht="32.25" thickBot="1" x14ac:dyDescent="0.3">
      <c r="A165" s="31"/>
      <c r="B165" s="32">
        <v>75301</v>
      </c>
      <c r="C165" s="33" t="s">
        <v>164</v>
      </c>
      <c r="D165" s="34">
        <v>0</v>
      </c>
      <c r="E165" s="34">
        <v>5000000</v>
      </c>
      <c r="F165" s="35">
        <f t="shared" si="15"/>
        <v>5000000</v>
      </c>
      <c r="G165" s="50">
        <v>5000000</v>
      </c>
      <c r="H165" s="42">
        <f t="shared" si="16"/>
        <v>0</v>
      </c>
      <c r="I165" s="35">
        <f t="shared" si="14"/>
        <v>0</v>
      </c>
    </row>
    <row r="166" spans="1:9" ht="16.5" hidden="1" thickBot="1" x14ac:dyDescent="0.3">
      <c r="A166" s="51"/>
      <c r="B166" s="52">
        <v>79901</v>
      </c>
      <c r="C166" s="53" t="s">
        <v>165</v>
      </c>
      <c r="D166" s="54">
        <v>0</v>
      </c>
      <c r="E166" s="54">
        <v>0</v>
      </c>
      <c r="F166" s="55">
        <f t="shared" si="15"/>
        <v>0</v>
      </c>
      <c r="G166" s="56"/>
      <c r="H166" s="57">
        <f t="shared" si="16"/>
        <v>0</v>
      </c>
      <c r="I166" s="55">
        <v>0</v>
      </c>
    </row>
  </sheetData>
  <mergeCells count="10"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27559055118110237" right="0.31496062992125984" top="1.4960629921259843" bottom="0.6692913385826772" header="0.39370078740157483" footer="0.39370078740157483"/>
  <pageSetup scale="61" fitToHeight="0" orientation="portrait" r:id="rId1"/>
  <headerFooter>
    <oddHeader>&amp;L&amp;G&amp;C&amp;"-,Negrita"&amp;14
PODER JUDICIAL DEL ESTADO DE BAJA CALIFORNIA
&amp;"-,Negrita Cursiva"CONSEJO DE LA JUDICATURA&amp;"-,Normal"
Proyecto de Presupuesto 2021&amp;R&amp;G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DEVENGADO_2020_Vs_PROYECTO_2021</vt:lpstr>
      <vt:lpstr>DEVENGADO_2020_Vs_PROYECTO_2021!Área_de_impresión</vt:lpstr>
      <vt:lpstr>DEVENGADO_2020_Vs_PROYECTO_2021!Print_Titles</vt:lpstr>
      <vt:lpstr>DEVENGADO_2020_Vs_PROYECTO_2021!Títulos_a_imprimir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2020-11-20T19:16:40Z</cp:lastPrinted>
  <dcterms:created xsi:type="dcterms:W3CDTF">2020-11-19T21:27:37Z</dcterms:created>
  <dcterms:modified xsi:type="dcterms:W3CDTF">2020-11-24T17:57:09Z</dcterms:modified>
</cp:coreProperties>
</file>