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575"/>
  </bookViews>
  <sheets>
    <sheet name="DEVENGADO_Vs_PROYECTO_2020" sheetId="1" r:id="rId1"/>
  </sheets>
  <definedNames>
    <definedName name="_xlnm.Print_Area" localSheetId="0">DEVENGADO_Vs_PROYECTO_2020!$A$6:$I$86</definedName>
    <definedName name="Print_Area" localSheetId="0">DEVENGADO_Vs_PROYECTO_2020!#REF!</definedName>
    <definedName name="Print_Titles" localSheetId="0">DEVENGADO_Vs_PROYECTO_2020!$4:$9</definedName>
    <definedName name="_xlnm.Print_Titles" localSheetId="0">DEVENGADO_Vs_PROYECTO_2020!$1:$4</definedName>
  </definedNames>
  <calcPr calcId="145621"/>
</workbook>
</file>

<file path=xl/calcChain.xml><?xml version="1.0" encoding="utf-8"?>
<calcChain xmlns="http://schemas.openxmlformats.org/spreadsheetml/2006/main">
  <c r="E30" i="1" l="1"/>
  <c r="G30" i="1"/>
  <c r="D30" i="1"/>
  <c r="E8" i="1"/>
  <c r="E6" i="1" s="1"/>
  <c r="G8" i="1"/>
  <c r="D8" i="1"/>
  <c r="H86" i="1"/>
  <c r="F86" i="1"/>
  <c r="F85" i="1"/>
  <c r="H85" i="1" s="1"/>
  <c r="F84" i="1"/>
  <c r="H84" i="1" s="1"/>
  <c r="F83" i="1"/>
  <c r="F82" i="1"/>
  <c r="F81" i="1"/>
  <c r="H81" i="1" s="1"/>
  <c r="F80" i="1"/>
  <c r="D79" i="1"/>
  <c r="F79" i="1" s="1"/>
  <c r="F77" i="1"/>
  <c r="F76" i="1"/>
  <c r="H76" i="1" s="1"/>
  <c r="I75" i="1"/>
  <c r="F75" i="1"/>
  <c r="H75" i="1" s="1"/>
  <c r="F74" i="1"/>
  <c r="I74" i="1" s="1"/>
  <c r="F73" i="1"/>
  <c r="I72" i="1"/>
  <c r="F72" i="1"/>
  <c r="H72" i="1" s="1"/>
  <c r="F71" i="1"/>
  <c r="H71" i="1" s="1"/>
  <c r="F70" i="1"/>
  <c r="F69" i="1"/>
  <c r="F68" i="1"/>
  <c r="H67" i="1"/>
  <c r="F67" i="1"/>
  <c r="F66" i="1"/>
  <c r="F65" i="1"/>
  <c r="I65" i="1" s="1"/>
  <c r="F64" i="1"/>
  <c r="H64" i="1" s="1"/>
  <c r="F63" i="1"/>
  <c r="H63" i="1" s="1"/>
  <c r="F62" i="1"/>
  <c r="F61" i="1"/>
  <c r="F60" i="1"/>
  <c r="F59" i="1"/>
  <c r="F58" i="1"/>
  <c r="I58" i="1" s="1"/>
  <c r="F57" i="1"/>
  <c r="I57" i="1" s="1"/>
  <c r="F56" i="1"/>
  <c r="H56" i="1" s="1"/>
  <c r="F55" i="1"/>
  <c r="F54" i="1"/>
  <c r="F53" i="1"/>
  <c r="F52" i="1"/>
  <c r="H52" i="1" s="1"/>
  <c r="D51" i="1"/>
  <c r="F51" i="1" s="1"/>
  <c r="F49" i="1"/>
  <c r="H49" i="1" s="1"/>
  <c r="F48" i="1"/>
  <c r="F47" i="1"/>
  <c r="F46" i="1"/>
  <c r="H46" i="1" s="1"/>
  <c r="F45" i="1"/>
  <c r="F44" i="1"/>
  <c r="F43" i="1"/>
  <c r="F42" i="1"/>
  <c r="H42" i="1" s="1"/>
  <c r="F41" i="1"/>
  <c r="F40" i="1"/>
  <c r="F39" i="1"/>
  <c r="F38" i="1"/>
  <c r="H38" i="1" s="1"/>
  <c r="F37" i="1"/>
  <c r="H37" i="1" s="1"/>
  <c r="F36" i="1"/>
  <c r="F35" i="1"/>
  <c r="H34" i="1"/>
  <c r="F34" i="1"/>
  <c r="F33" i="1"/>
  <c r="F32" i="1"/>
  <c r="F31" i="1"/>
  <c r="I31" i="1" s="1"/>
  <c r="F28" i="1"/>
  <c r="H28" i="1" s="1"/>
  <c r="H27" i="1"/>
  <c r="F27" i="1"/>
  <c r="F26" i="1"/>
  <c r="F25" i="1"/>
  <c r="F24" i="1"/>
  <c r="H24" i="1" s="1"/>
  <c r="F23" i="1"/>
  <c r="I23" i="1" s="1"/>
  <c r="F22" i="1"/>
  <c r="I22" i="1" s="1"/>
  <c r="F21" i="1"/>
  <c r="I21" i="1" s="1"/>
  <c r="F20" i="1"/>
  <c r="H20" i="1" s="1"/>
  <c r="H19" i="1"/>
  <c r="F19" i="1"/>
  <c r="I19" i="1" s="1"/>
  <c r="F18" i="1"/>
  <c r="I18" i="1" s="1"/>
  <c r="F17" i="1"/>
  <c r="I17" i="1" s="1"/>
  <c r="F16" i="1"/>
  <c r="I16" i="1" s="1"/>
  <c r="F15" i="1"/>
  <c r="H15" i="1" s="1"/>
  <c r="F14" i="1"/>
  <c r="I14" i="1" s="1"/>
  <c r="F13" i="1"/>
  <c r="I13" i="1" s="1"/>
  <c r="F12" i="1"/>
  <c r="I12" i="1" s="1"/>
  <c r="F11" i="1"/>
  <c r="H11" i="1" s="1"/>
  <c r="F10" i="1"/>
  <c r="H10" i="1" s="1"/>
  <c r="F9" i="1"/>
  <c r="I9" i="1" s="1"/>
  <c r="H51" i="1" l="1"/>
  <c r="I51" i="1"/>
  <c r="D6" i="1"/>
  <c r="F8" i="1"/>
  <c r="H14" i="1"/>
  <c r="H32" i="1"/>
  <c r="H45" i="1"/>
  <c r="I52" i="1"/>
  <c r="H55" i="1"/>
  <c r="H62" i="1"/>
  <c r="H82" i="1"/>
  <c r="I11" i="1"/>
  <c r="I20" i="1"/>
  <c r="H23" i="1"/>
  <c r="I28" i="1"/>
  <c r="H41" i="1"/>
  <c r="H60" i="1"/>
  <c r="H80" i="1"/>
  <c r="F30" i="1"/>
  <c r="F6" i="1" s="1"/>
  <c r="H36" i="1"/>
  <c r="H48" i="1"/>
  <c r="H58" i="1"/>
  <c r="I63" i="1"/>
  <c r="G6" i="1"/>
  <c r="H33" i="1"/>
  <c r="H40" i="1"/>
  <c r="H59" i="1"/>
  <c r="I15" i="1"/>
  <c r="H18" i="1"/>
  <c r="H22" i="1"/>
  <c r="H26" i="1"/>
  <c r="I38" i="1"/>
  <c r="H44" i="1"/>
  <c r="H54" i="1"/>
  <c r="I64" i="1"/>
  <c r="H68" i="1"/>
  <c r="H70" i="1"/>
  <c r="H74" i="1"/>
  <c r="H66" i="1"/>
  <c r="H9" i="1"/>
  <c r="H13" i="1"/>
  <c r="H17" i="1"/>
  <c r="H21" i="1"/>
  <c r="H25" i="1"/>
  <c r="H31" i="1"/>
  <c r="H35" i="1"/>
  <c r="H39" i="1"/>
  <c r="H43" i="1"/>
  <c r="H47" i="1"/>
  <c r="H53" i="1"/>
  <c r="H57" i="1"/>
  <c r="H61" i="1"/>
  <c r="H65" i="1"/>
  <c r="H69" i="1"/>
  <c r="H73" i="1"/>
  <c r="H77" i="1"/>
  <c r="H79" i="1"/>
  <c r="H83" i="1"/>
  <c r="H12" i="1"/>
  <c r="H16" i="1"/>
  <c r="I39" i="1"/>
  <c r="I73" i="1"/>
  <c r="I30" i="1" l="1"/>
  <c r="H30" i="1"/>
  <c r="H8" i="1"/>
  <c r="H6" i="1" s="1"/>
  <c r="I8" i="1" l="1"/>
  <c r="I6" i="1"/>
</calcChain>
</file>

<file path=xl/sharedStrings.xml><?xml version="1.0" encoding="utf-8"?>
<sst xmlns="http://schemas.openxmlformats.org/spreadsheetml/2006/main" count="91" uniqueCount="91">
  <si>
    <t>CAPITULO</t>
  </si>
  <si>
    <t>PARTIDA ESPECIFICA</t>
  </si>
  <si>
    <t>PRESUPUESTO DEVENGADO</t>
  </si>
  <si>
    <t>COMPARATIVO</t>
  </si>
  <si>
    <t>Número</t>
  </si>
  <si>
    <t>Descripción</t>
  </si>
  <si>
    <t>Cantidad</t>
  </si>
  <si>
    <t>%</t>
  </si>
  <si>
    <t>TOTALES</t>
  </si>
  <si>
    <t>Prima vacacional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</si>
  <si>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</si>
  <si>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</si>
  <si>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</si>
  <si>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</si>
  <si>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</si>
  <si>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Incentivo a la eficiencia</t>
  </si>
  <si>
    <t>Bono por buena disposición</t>
  </si>
  <si>
    <t>Fomento educativo</t>
  </si>
  <si>
    <t>Estímulo por productividad</t>
  </si>
  <si>
    <t>Materiales y útiles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</si>
  <si>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</si>
  <si>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</si>
  <si>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</si>
  <si>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</si>
  <si>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</si>
  <si>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</si>
  <si>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</si>
  <si>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Combustibles</t>
  </si>
  <si>
    <t>Servicio de energía eléctrica</t>
  </si>
  <si>
    <t>Arrendamiento de edificios y locales</t>
  </si>
  <si>
    <t>Servicios de capacitación</t>
  </si>
  <si>
    <t>Servicios de impresión</t>
  </si>
  <si>
    <t>Intereses, comisiones y servicios bancarios</t>
  </si>
  <si>
    <t>Servicio de traslado y custodia de valores</t>
  </si>
  <si>
    <t>Viáticos en el país</t>
  </si>
  <si>
    <t>Hospedaje en el país</t>
  </si>
  <si>
    <t>Peajes</t>
  </si>
  <si>
    <t>Hospedaje y pasajes de invitados</t>
  </si>
  <si>
    <t>Reuniones de trabajo</t>
  </si>
  <si>
    <t>Gastos de representación</t>
  </si>
  <si>
    <t>Otras prestaciones contractuales</t>
  </si>
  <si>
    <t>Reserva para incremento en percepciones</t>
  </si>
  <si>
    <t>Vidrio y productos de vidrio</t>
  </si>
  <si>
    <t>Material eléctrico</t>
  </si>
  <si>
    <t>Otros materiales y artículos de construcción y reparación</t>
  </si>
  <si>
    <t>Gratificación de fin de año</t>
  </si>
  <si>
    <t>Previsión social múltiple</t>
  </si>
  <si>
    <t>Refacciones y accesorios menores de edificios</t>
  </si>
  <si>
    <t>Refacciones y accesorios menores de mobiliario y equipo de administración</t>
  </si>
  <si>
    <t>Servicio telefónico tradicional</t>
  </si>
  <si>
    <t>Instalación, reparación y mantenimiento de mobiliario y equipo de administración</t>
  </si>
  <si>
    <t>Muebles de oficina y estantería</t>
  </si>
  <si>
    <t>Adquisición de impresor</t>
  </si>
  <si>
    <t>Servicio de acceso a internet, redes y procesamiento de información</t>
  </si>
  <si>
    <t>Pasajes terrestres</t>
  </si>
  <si>
    <t>Prima de antigüedad</t>
  </si>
  <si>
    <t>Equipo de cómputo diverso</t>
  </si>
  <si>
    <t>Equipos y aparatos audiovisuales</t>
  </si>
  <si>
    <t>Equipo de comunicación y telefonía</t>
  </si>
  <si>
    <t>Sueldo tabular al personal permanente</t>
  </si>
  <si>
    <t>Sueldo tabular al personal eventual</t>
  </si>
  <si>
    <t>Primas por años de servicios efectivos prestados</t>
  </si>
  <si>
    <t>Otras prestaciones</t>
  </si>
  <si>
    <t>Servicios médicos</t>
  </si>
  <si>
    <t>Materiales y Suministros</t>
  </si>
  <si>
    <t>Equipos menores de oficina</t>
  </si>
  <si>
    <t>Herramientas menores</t>
  </si>
  <si>
    <t>Refacciones y accesorios menores de equipo de cómputo y tecnologías de la información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</si>
  <si>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</si>
  <si>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</si>
  <si>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</si>
  <si>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 de telefonía celular</t>
  </si>
  <si>
    <t>Servicio postal y telegráfico y mensajería</t>
  </si>
  <si>
    <t>Arrendamiento mobiliario y equipo de administración, educacional recreativo y bienes informáticos</t>
  </si>
  <si>
    <t>Servicios de apoyo administrativo y fotocopiado</t>
  </si>
  <si>
    <t>Otros servicios de apoyo administrativo</t>
  </si>
  <si>
    <t>Servicio de vigilancia y monitoreo</t>
  </si>
  <si>
    <t>Conservación y mantenimiento menor de inmuebles</t>
  </si>
  <si>
    <t>Servicios de limpieza</t>
  </si>
  <si>
    <t>Servicios de lavandería</t>
  </si>
  <si>
    <t>Pasajes aéreos</t>
  </si>
  <si>
    <t>Bienes muebles, inmuebles e intangibles</t>
  </si>
  <si>
    <t>Equipo de cómputo y tecnología de la información</t>
  </si>
  <si>
    <t>Camaras fotográficas y de video</t>
  </si>
  <si>
    <t>Servicios personales</t>
  </si>
  <si>
    <t>Al mes de octubre de 2020</t>
  </si>
  <si>
    <t>Proyectado noviembre-diciembre 2020</t>
  </si>
  <si>
    <t>Proyectado al Cierre 2020</t>
  </si>
  <si>
    <t>PROYECTO PRESUPUESTAL 2021</t>
  </si>
  <si>
    <t>Proyecto de Presupuesto 2021 Vs Presupuesto Devengado Proyectado al Cierre del Ejercicio 2020</t>
  </si>
  <si>
    <t>CUADRO COMPARATIVO: PROYECTO DE PRESUPUESTO 2021 Vs. PRESUPUESTO DEVENGADO PROYECTADO AL CIERRE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</si>
</sst>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5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" fillId="0" borderId="0" xfId="0" applyFont="1" applyAlignment="1"/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/>
    <xf numFmtId="0" fontId="4" fillId="0" borderId="0" xfId="0" applyFont="1"/>
    <xf numFmtId="0" fontId="5" fillId="0" borderId="0" xfId="0" applyFont="1" applyFill="1" applyAlignment="1"/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4" borderId="23" xfId="0" applyFont="1" applyFill="1" applyBorder="1"/>
    <xf numFmtId="0" fontId="5" fillId="4" borderId="0" xfId="0" applyFont="1" applyFill="1" applyBorder="1" applyAlignment="1">
      <alignment horizontal="center"/>
    </xf>
    <xf numFmtId="40" fontId="5" fillId="4" borderId="0" xfId="0" applyNumberFormat="1" applyFont="1" applyFill="1" applyBorder="1"/>
    <xf numFmtId="40" fontId="5" fillId="4" borderId="24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40" fontId="4" fillId="0" borderId="0" xfId="0" applyNumberFormat="1" applyFont="1" applyBorder="1"/>
    <xf numFmtId="40" fontId="4" fillId="0" borderId="24" xfId="0" applyNumberFormat="1" applyFont="1" applyBorder="1"/>
    <xf numFmtId="0" fontId="5" fillId="4" borderId="23" xfId="0" applyFont="1" applyFill="1" applyBorder="1"/>
    <xf numFmtId="0" fontId="5" fillId="4" borderId="0" xfId="0" applyFont="1" applyFill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0" fontId="4" fillId="0" borderId="0" xfId="0" applyNumberFormat="1" applyFont="1" applyBorder="1" applyAlignment="1">
      <alignment vertical="top"/>
    </xf>
    <xf numFmtId="40" fontId="4" fillId="0" borderId="24" xfId="0" applyNumberFormat="1" applyFont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 wrapText="1"/>
    </xf>
    <xf numFmtId="40" fontId="5" fillId="4" borderId="0" xfId="0" applyNumberFormat="1" applyFont="1" applyFill="1" applyBorder="1" applyAlignment="1">
      <alignment vertical="top"/>
    </xf>
    <xf numFmtId="40" fontId="5" fillId="4" borderId="24" xfId="0" applyNumberFormat="1" applyFont="1" applyFill="1" applyBorder="1" applyAlignment="1">
      <alignment vertical="top"/>
    </xf>
    <xf numFmtId="0" fontId="4" fillId="0" borderId="25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0" fontId="4" fillId="0" borderId="1" xfId="0" applyNumberFormat="1" applyFont="1" applyBorder="1" applyAlignment="1">
      <alignment vertical="top"/>
    </xf>
    <xf numFmtId="40" fontId="4" fillId="0" borderId="26" xfId="0" applyNumberFormat="1" applyFont="1" applyBorder="1" applyAlignment="1">
      <alignment vertical="top"/>
    </xf>
  </cellXfs>
  <cellStyles count="11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4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115"/>
  <sheetViews>
    <sheetView tabSelected="1" zoomScaleNormal="100" workbookViewId="0">
      <selection activeCell="A77" sqref="A77"/>
    </sheetView>
  </sheetViews>
  <sheetFormatPr baseColWidth="10" defaultRowHeight="15.75" x14ac:dyDescent="0.25"/>
  <cols>
    <col min="1" max="2" width="11.42578125" style="1" customWidth="1"/>
    <col min="3" max="3" width="47.140625" style="9" customWidth="1"/>
    <col min="4" max="4" width="14.140625" style="1" bestFit="1" customWidth="1"/>
    <col min="5" max="7" width="15.7109375" style="1" customWidth="1"/>
    <col min="8" max="8" width="13.42578125" style="1" bestFit="1" customWidth="1"/>
    <col min="9" max="16384" width="11.42578125" style="1"/>
  </cols>
  <sheetData>
    <row r="1" spans="1:9" ht="16.5" thickBot="1" x14ac:dyDescent="0.3">
      <c r="A1" s="14" t="s">
        <v>90</v>
      </c>
      <c r="B1" s="14"/>
      <c r="C1" s="14"/>
      <c r="D1" s="14"/>
      <c r="E1" s="14"/>
      <c r="F1" s="14"/>
      <c r="G1" s="14"/>
      <c r="H1" s="14"/>
      <c r="I1" s="14"/>
    </row>
    <row r="2" spans="1:9" ht="33" customHeight="1" thickBot="1" x14ac:dyDescent="0.3">
      <c r="A2" s="15" t="s">
        <v>0</v>
      </c>
      <c r="B2" s="18" t="s">
        <v>1</v>
      </c>
      <c r="C2" s="19"/>
      <c r="D2" s="22" t="s">
        <v>2</v>
      </c>
      <c r="E2" s="23"/>
      <c r="F2" s="24"/>
      <c r="G2" s="25" t="s">
        <v>88</v>
      </c>
      <c r="H2" s="28" t="s">
        <v>3</v>
      </c>
      <c r="I2" s="29"/>
    </row>
    <row r="3" spans="1:9" ht="65.25" customHeight="1" thickBot="1" x14ac:dyDescent="0.3">
      <c r="A3" s="16"/>
      <c r="B3" s="20"/>
      <c r="C3" s="21"/>
      <c r="D3" s="30" t="s">
        <v>85</v>
      </c>
      <c r="E3" s="30" t="s">
        <v>86</v>
      </c>
      <c r="F3" s="32" t="s">
        <v>87</v>
      </c>
      <c r="G3" s="26"/>
      <c r="H3" s="34" t="s">
        <v>89</v>
      </c>
      <c r="I3" s="35"/>
    </row>
    <row r="4" spans="1:9" s="6" customFormat="1" ht="24.75" customHeight="1" thickBot="1" x14ac:dyDescent="0.3">
      <c r="A4" s="17"/>
      <c r="B4" s="2" t="s">
        <v>4</v>
      </c>
      <c r="C4" s="3" t="s">
        <v>5</v>
      </c>
      <c r="D4" s="31"/>
      <c r="E4" s="31"/>
      <c r="F4" s="33"/>
      <c r="G4" s="27"/>
      <c r="H4" s="4" t="s">
        <v>6</v>
      </c>
      <c r="I4" s="5" t="s">
        <v>7</v>
      </c>
    </row>
    <row r="5" spans="1:9" s="6" customFormat="1" x14ac:dyDescent="0.25">
      <c r="A5" s="36"/>
      <c r="B5" s="37"/>
      <c r="C5" s="37"/>
      <c r="D5" s="37"/>
      <c r="E5" s="37"/>
      <c r="F5" s="38"/>
      <c r="G5" s="38"/>
      <c r="H5" s="37"/>
      <c r="I5" s="38"/>
    </row>
    <row r="6" spans="1:9" s="6" customFormat="1" x14ac:dyDescent="0.25">
      <c r="A6" s="39"/>
      <c r="B6" s="40" t="s">
        <v>8</v>
      </c>
      <c r="C6" s="40"/>
      <c r="D6" s="41">
        <f>SUM(D8,D30,D51,D79)</f>
        <v>34923127.650000006</v>
      </c>
      <c r="E6" s="41">
        <f t="shared" ref="E6:H6" si="0">SUM(E8,E30,E51,E79)</f>
        <v>4650306.3899999987</v>
      </c>
      <c r="F6" s="42">
        <f t="shared" si="0"/>
        <v>39573434.039999992</v>
      </c>
      <c r="G6" s="42">
        <f t="shared" si="0"/>
        <v>48848117.633600011</v>
      </c>
      <c r="H6" s="41">
        <f t="shared" si="0"/>
        <v>9274683.5936000012</v>
      </c>
      <c r="I6" s="42">
        <f t="shared" ref="I6:I8" si="1">(G6*100/F6)-100</f>
        <v>23.436640813696812</v>
      </c>
    </row>
    <row r="7" spans="1:9" s="6" customFormat="1" x14ac:dyDescent="0.25">
      <c r="A7" s="43"/>
      <c r="B7" s="44"/>
      <c r="C7" s="44"/>
      <c r="D7" s="45"/>
      <c r="E7" s="45"/>
      <c r="F7" s="46"/>
      <c r="G7" s="46"/>
      <c r="H7" s="45"/>
      <c r="I7" s="46"/>
    </row>
    <row r="8" spans="1:9" s="6" customFormat="1" x14ac:dyDescent="0.25">
      <c r="A8" s="47">
        <v>10000</v>
      </c>
      <c r="B8" s="48" t="s">
        <v>84</v>
      </c>
      <c r="C8" s="48"/>
      <c r="D8" s="41">
        <f>SUM(D9:D28)</f>
        <v>30782250.810000002</v>
      </c>
      <c r="E8" s="41">
        <f t="shared" ref="E8:H8" si="2">SUM(E9:E28)</f>
        <v>4135711.5999999987</v>
      </c>
      <c r="F8" s="42">
        <f t="shared" si="2"/>
        <v>34917962.409999996</v>
      </c>
      <c r="G8" s="42">
        <f t="shared" si="2"/>
        <v>38884304.870000005</v>
      </c>
      <c r="H8" s="41">
        <f t="shared" si="2"/>
        <v>3966342.4600000014</v>
      </c>
      <c r="I8" s="42">
        <f t="shared" si="1"/>
        <v>11.35903181700003</v>
      </c>
    </row>
    <row r="9" spans="1:9" s="6" customFormat="1" x14ac:dyDescent="0.25">
      <c r="A9" s="43"/>
      <c r="B9" s="49">
        <v>11301</v>
      </c>
      <c r="C9" s="50" t="s">
        <v>59</v>
      </c>
      <c r="D9" s="51">
        <v>4748713.5999999996</v>
      </c>
      <c r="E9" s="51">
        <v>1328445.7699999996</v>
      </c>
      <c r="F9" s="52">
        <f>SUM(D9:E9)</f>
        <v>6077159.3699999992</v>
      </c>
      <c r="G9" s="52">
        <v>6195624.6399999997</v>
      </c>
      <c r="H9" s="51">
        <f t="shared" ref="H9:H28" si="3">G9-F9</f>
        <v>118465.27000000048</v>
      </c>
      <c r="I9" s="52">
        <f>(G9*100/F9)-100</f>
        <v>1.9493526956822365</v>
      </c>
    </row>
    <row r="10" spans="1:9" s="6" customFormat="1" x14ac:dyDescent="0.25">
      <c r="A10" s="43"/>
      <c r="B10" s="49">
        <v>12201</v>
      </c>
      <c r="C10" s="50" t="s">
        <v>60</v>
      </c>
      <c r="D10" s="51">
        <v>0</v>
      </c>
      <c r="E10" s="51">
        <v>0</v>
      </c>
      <c r="F10" s="52">
        <f t="shared" ref="F10:F73" si="4">SUM(D10:E10)</f>
        <v>0</v>
      </c>
      <c r="G10" s="52">
        <v>0</v>
      </c>
      <c r="H10" s="51">
        <f t="shared" si="3"/>
        <v>0</v>
      </c>
      <c r="I10" s="52">
        <v>0</v>
      </c>
    </row>
    <row r="11" spans="1:9" s="6" customFormat="1" x14ac:dyDescent="0.25">
      <c r="A11" s="43"/>
      <c r="B11" s="49">
        <v>13101</v>
      </c>
      <c r="C11" s="50" t="s">
        <v>61</v>
      </c>
      <c r="D11" s="51">
        <v>55851.77</v>
      </c>
      <c r="E11" s="51">
        <v>10840.93</v>
      </c>
      <c r="F11" s="52">
        <f t="shared" si="4"/>
        <v>66692.7</v>
      </c>
      <c r="G11" s="52">
        <v>81303.509999999995</v>
      </c>
      <c r="H11" s="51">
        <f t="shared" si="3"/>
        <v>14610.809999999998</v>
      </c>
      <c r="I11" s="52">
        <f t="shared" ref="I11:I23" si="5">(G11*100/F11)-100</f>
        <v>21.907660058747055</v>
      </c>
    </row>
    <row r="12" spans="1:9" s="6" customFormat="1" x14ac:dyDescent="0.25">
      <c r="A12" s="43"/>
      <c r="B12" s="49">
        <v>13102</v>
      </c>
      <c r="C12" s="50" t="s">
        <v>55</v>
      </c>
      <c r="D12" s="51">
        <v>241553.66</v>
      </c>
      <c r="E12" s="51">
        <v>102202.92000000001</v>
      </c>
      <c r="F12" s="52">
        <f t="shared" si="4"/>
        <v>343756.58</v>
      </c>
      <c r="G12" s="52">
        <v>0</v>
      </c>
      <c r="H12" s="51">
        <f t="shared" si="3"/>
        <v>-343756.58</v>
      </c>
      <c r="I12" s="52">
        <f t="shared" si="5"/>
        <v>-100</v>
      </c>
    </row>
    <row r="13" spans="1:9" s="6" customFormat="1" x14ac:dyDescent="0.25">
      <c r="A13" s="43"/>
      <c r="B13" s="49">
        <v>13202</v>
      </c>
      <c r="C13" s="50" t="s">
        <v>9</v>
      </c>
      <c r="D13" s="51">
        <v>591270.41</v>
      </c>
      <c r="E13" s="51">
        <v>-9194.8199999999488</v>
      </c>
      <c r="F13" s="52">
        <f t="shared" si="4"/>
        <v>582075.59000000008</v>
      </c>
      <c r="G13" s="52">
        <v>1232873.3899999999</v>
      </c>
      <c r="H13" s="51">
        <f t="shared" si="3"/>
        <v>650797.79999999981</v>
      </c>
      <c r="I13" s="52">
        <f t="shared" si="5"/>
        <v>111.80640644971896</v>
      </c>
    </row>
    <row r="14" spans="1:9" s="6" customFormat="1" x14ac:dyDescent="0.25">
      <c r="A14" s="43"/>
      <c r="B14" s="49">
        <v>13203</v>
      </c>
      <c r="C14" s="50" t="s">
        <v>45</v>
      </c>
      <c r="D14" s="51">
        <v>495388.44</v>
      </c>
      <c r="E14" s="51">
        <v>989348.29</v>
      </c>
      <c r="F14" s="52">
        <f t="shared" si="4"/>
        <v>1484736.73</v>
      </c>
      <c r="G14" s="52">
        <v>3300927.86</v>
      </c>
      <c r="H14" s="51">
        <f t="shared" si="3"/>
        <v>1816191.13</v>
      </c>
      <c r="I14" s="52">
        <f t="shared" si="5"/>
        <v>122.32411937434861</v>
      </c>
    </row>
    <row r="15" spans="1:9" s="6" customFormat="1" x14ac:dyDescent="0.25">
      <c r="A15" s="43"/>
      <c r="B15" s="49">
        <v>13401</v>
      </c>
      <c r="C15" s="50" t="s">
        <v>10</v>
      </c>
      <c r="D15" s="51">
        <v>3320027.19</v>
      </c>
      <c r="E15" s="51">
        <v>639305.16000000061</v>
      </c>
      <c r="F15" s="52">
        <f t="shared" si="4"/>
        <v>3959332.3500000006</v>
      </c>
      <c r="G15" s="52">
        <v>3819337.38</v>
      </c>
      <c r="H15" s="51">
        <f t="shared" si="3"/>
        <v>-139994.97000000067</v>
      </c>
      <c r="I15" s="52">
        <f t="shared" si="5"/>
        <v>-3.5358226494929283</v>
      </c>
    </row>
    <row r="16" spans="1:9" s="6" customFormat="1" x14ac:dyDescent="0.25">
      <c r="A16" s="43"/>
      <c r="B16" s="49">
        <v>14101</v>
      </c>
      <c r="C16" s="50" t="s">
        <v>11</v>
      </c>
      <c r="D16" s="51">
        <v>710025</v>
      </c>
      <c r="E16" s="51">
        <v>187341.06999999995</v>
      </c>
      <c r="F16" s="52">
        <f t="shared" si="4"/>
        <v>897366.07</v>
      </c>
      <c r="G16" s="52">
        <v>963358.83</v>
      </c>
      <c r="H16" s="51">
        <f t="shared" si="3"/>
        <v>65992.760000000009</v>
      </c>
      <c r="I16" s="52">
        <f t="shared" si="5"/>
        <v>7.3540511733411194</v>
      </c>
    </row>
    <row r="17" spans="1:9" s="6" customFormat="1" x14ac:dyDescent="0.25">
      <c r="A17" s="43"/>
      <c r="B17" s="49">
        <v>14102</v>
      </c>
      <c r="C17" s="50" t="s">
        <v>12</v>
      </c>
      <c r="D17" s="51">
        <v>806245.22</v>
      </c>
      <c r="E17" s="51">
        <v>205589.56000000006</v>
      </c>
      <c r="F17" s="52">
        <f t="shared" si="4"/>
        <v>1011834.78</v>
      </c>
      <c r="G17" s="52">
        <v>1075866.23</v>
      </c>
      <c r="H17" s="51">
        <f t="shared" si="3"/>
        <v>64031.449999999953</v>
      </c>
      <c r="I17" s="52">
        <f t="shared" si="5"/>
        <v>6.3282515352951236</v>
      </c>
    </row>
    <row r="18" spans="1:9" s="6" customFormat="1" x14ac:dyDescent="0.25">
      <c r="A18" s="43"/>
      <c r="B18" s="49">
        <v>15401</v>
      </c>
      <c r="C18" s="50" t="s">
        <v>13</v>
      </c>
      <c r="D18" s="51">
        <v>648293.21</v>
      </c>
      <c r="E18" s="51">
        <v>141335.01</v>
      </c>
      <c r="F18" s="52">
        <f t="shared" si="4"/>
        <v>789628.22</v>
      </c>
      <c r="G18" s="52">
        <v>809606.51</v>
      </c>
      <c r="H18" s="51">
        <f t="shared" si="3"/>
        <v>19978.290000000037</v>
      </c>
      <c r="I18" s="52">
        <f t="shared" si="5"/>
        <v>2.5300881470522967</v>
      </c>
    </row>
    <row r="19" spans="1:9" s="6" customFormat="1" x14ac:dyDescent="0.25">
      <c r="A19" s="43"/>
      <c r="B19" s="49">
        <v>15402</v>
      </c>
      <c r="C19" s="50" t="s">
        <v>14</v>
      </c>
      <c r="D19" s="51">
        <v>348260.17</v>
      </c>
      <c r="E19" s="51">
        <v>77970.94</v>
      </c>
      <c r="F19" s="52">
        <f t="shared" si="4"/>
        <v>426231.11</v>
      </c>
      <c r="G19" s="52">
        <v>443138.19</v>
      </c>
      <c r="H19" s="51">
        <f t="shared" si="3"/>
        <v>16907.080000000016</v>
      </c>
      <c r="I19" s="52">
        <f t="shared" si="5"/>
        <v>3.9666461699616491</v>
      </c>
    </row>
    <row r="20" spans="1:9" s="6" customFormat="1" x14ac:dyDescent="0.25">
      <c r="A20" s="43"/>
      <c r="B20" s="49">
        <v>15403</v>
      </c>
      <c r="C20" s="50" t="s">
        <v>46</v>
      </c>
      <c r="D20" s="51">
        <v>1445012.76</v>
      </c>
      <c r="E20" s="51">
        <v>301554.99</v>
      </c>
      <c r="F20" s="52">
        <f t="shared" si="4"/>
        <v>1746567.75</v>
      </c>
      <c r="G20" s="52">
        <v>1776096.57</v>
      </c>
      <c r="H20" s="51">
        <f t="shared" si="3"/>
        <v>29528.820000000065</v>
      </c>
      <c r="I20" s="52">
        <f t="shared" si="5"/>
        <v>1.6906770435902132</v>
      </c>
    </row>
    <row r="21" spans="1:9" s="6" customFormat="1" x14ac:dyDescent="0.25">
      <c r="A21" s="43"/>
      <c r="B21" s="49">
        <v>15404</v>
      </c>
      <c r="C21" s="50" t="s">
        <v>15</v>
      </c>
      <c r="D21" s="51">
        <v>196231.65</v>
      </c>
      <c r="E21" s="51">
        <v>-3585.0799999999872</v>
      </c>
      <c r="F21" s="52">
        <f t="shared" si="4"/>
        <v>192646.57</v>
      </c>
      <c r="G21" s="52">
        <v>418213.85</v>
      </c>
      <c r="H21" s="51">
        <f t="shared" si="3"/>
        <v>225567.27999999997</v>
      </c>
      <c r="I21" s="52">
        <f t="shared" si="5"/>
        <v>117.08865618526195</v>
      </c>
    </row>
    <row r="22" spans="1:9" s="6" customFormat="1" x14ac:dyDescent="0.25">
      <c r="A22" s="43"/>
      <c r="B22" s="49">
        <v>15405</v>
      </c>
      <c r="C22" s="50" t="s">
        <v>16</v>
      </c>
      <c r="D22" s="51">
        <v>160122.15</v>
      </c>
      <c r="E22" s="51">
        <v>0</v>
      </c>
      <c r="F22" s="52">
        <f t="shared" si="4"/>
        <v>160122.15</v>
      </c>
      <c r="G22" s="52">
        <v>155434.32</v>
      </c>
      <c r="H22" s="51">
        <f t="shared" si="3"/>
        <v>-4687.8299999999872</v>
      </c>
      <c r="I22" s="52">
        <f t="shared" si="5"/>
        <v>-2.9276586655874866</v>
      </c>
    </row>
    <row r="23" spans="1:9" s="6" customFormat="1" x14ac:dyDescent="0.25">
      <c r="A23" s="43"/>
      <c r="B23" s="49">
        <v>15406</v>
      </c>
      <c r="C23" s="50" t="s">
        <v>17</v>
      </c>
      <c r="D23" s="51">
        <v>272004.7</v>
      </c>
      <c r="E23" s="51">
        <v>58009.899999999965</v>
      </c>
      <c r="F23" s="52">
        <f t="shared" si="4"/>
        <v>330014.59999999998</v>
      </c>
      <c r="G23" s="52">
        <v>338595.36</v>
      </c>
      <c r="H23" s="51">
        <f t="shared" si="3"/>
        <v>8580.7600000000093</v>
      </c>
      <c r="I23" s="52">
        <f t="shared" si="5"/>
        <v>2.6001152676275581</v>
      </c>
    </row>
    <row r="24" spans="1:9" s="6" customFormat="1" x14ac:dyDescent="0.25">
      <c r="A24" s="43"/>
      <c r="B24" s="49">
        <v>15412</v>
      </c>
      <c r="C24" s="50" t="s">
        <v>40</v>
      </c>
      <c r="D24" s="51">
        <v>34923.81</v>
      </c>
      <c r="E24" s="51">
        <v>-34923.81</v>
      </c>
      <c r="F24" s="52">
        <f t="shared" si="4"/>
        <v>0</v>
      </c>
      <c r="G24" s="52">
        <v>53294.400000000001</v>
      </c>
      <c r="H24" s="51">
        <f t="shared" si="3"/>
        <v>53294.400000000001</v>
      </c>
      <c r="I24" s="52">
        <v>100</v>
      </c>
    </row>
    <row r="25" spans="1:9" s="6" customFormat="1" x14ac:dyDescent="0.25">
      <c r="A25" s="43"/>
      <c r="B25" s="49">
        <v>15901</v>
      </c>
      <c r="C25" s="50" t="s">
        <v>62</v>
      </c>
      <c r="D25" s="51">
        <v>0</v>
      </c>
      <c r="E25" s="51">
        <v>0</v>
      </c>
      <c r="F25" s="52">
        <f t="shared" si="4"/>
        <v>0</v>
      </c>
      <c r="G25" s="52">
        <v>0</v>
      </c>
      <c r="H25" s="51">
        <f t="shared" si="3"/>
        <v>0</v>
      </c>
      <c r="I25" s="52">
        <v>0</v>
      </c>
    </row>
    <row r="26" spans="1:9" s="6" customFormat="1" x14ac:dyDescent="0.25">
      <c r="A26" s="43"/>
      <c r="B26" s="49">
        <v>15914</v>
      </c>
      <c r="C26" s="50" t="s">
        <v>63</v>
      </c>
      <c r="D26" s="51">
        <v>0</v>
      </c>
      <c r="E26" s="51">
        <v>0</v>
      </c>
      <c r="F26" s="52">
        <f t="shared" si="4"/>
        <v>0</v>
      </c>
      <c r="G26" s="52">
        <v>0</v>
      </c>
      <c r="H26" s="51">
        <f t="shared" si="3"/>
        <v>0</v>
      </c>
      <c r="I26" s="52">
        <v>0</v>
      </c>
    </row>
    <row r="27" spans="1:9" s="6" customFormat="1" x14ac:dyDescent="0.25">
      <c r="A27" s="43"/>
      <c r="B27" s="49">
        <v>16101</v>
      </c>
      <c r="C27" s="50" t="s">
        <v>41</v>
      </c>
      <c r="D27" s="51">
        <v>0</v>
      </c>
      <c r="E27" s="51">
        <v>0</v>
      </c>
      <c r="F27" s="52">
        <f t="shared" si="4"/>
        <v>0</v>
      </c>
      <c r="G27" s="52">
        <v>786092.87</v>
      </c>
      <c r="H27" s="51">
        <f t="shared" si="3"/>
        <v>786092.87</v>
      </c>
      <c r="I27" s="52">
        <v>100</v>
      </c>
    </row>
    <row r="28" spans="1:9" s="6" customFormat="1" x14ac:dyDescent="0.25">
      <c r="A28" s="43"/>
      <c r="B28" s="49">
        <v>17101</v>
      </c>
      <c r="C28" s="50" t="s">
        <v>18</v>
      </c>
      <c r="D28" s="51">
        <v>16708327.07</v>
      </c>
      <c r="E28" s="51">
        <v>141470.76999999955</v>
      </c>
      <c r="F28" s="52">
        <f t="shared" si="4"/>
        <v>16849797.84</v>
      </c>
      <c r="G28" s="52">
        <v>17434540.960000001</v>
      </c>
      <c r="H28" s="51">
        <f t="shared" si="3"/>
        <v>584743.12000000104</v>
      </c>
      <c r="I28" s="52">
        <f>(G28*100/F28)-100</f>
        <v>3.4703272143234187</v>
      </c>
    </row>
    <row r="29" spans="1:9" s="8" customFormat="1" x14ac:dyDescent="0.25">
      <c r="A29" s="43"/>
      <c r="B29" s="49"/>
      <c r="C29" s="50"/>
      <c r="D29" s="51"/>
      <c r="E29" s="51"/>
      <c r="F29" s="52"/>
      <c r="G29" s="52"/>
      <c r="H29" s="51"/>
      <c r="I29" s="52"/>
    </row>
    <row r="30" spans="1:9" s="6" customFormat="1" x14ac:dyDescent="0.25">
      <c r="A30" s="47">
        <v>200000</v>
      </c>
      <c r="B30" s="53" t="s">
        <v>64</v>
      </c>
      <c r="C30" s="54"/>
      <c r="D30" s="55">
        <f>SUM(D31:D49)</f>
        <v>19089.670000000002</v>
      </c>
      <c r="E30" s="55">
        <f t="shared" ref="E30:H30" si="6">SUM(E31:E49)</f>
        <v>1864.6200000000008</v>
      </c>
      <c r="F30" s="56">
        <f t="shared" si="6"/>
        <v>20954.29</v>
      </c>
      <c r="G30" s="56">
        <f t="shared" si="6"/>
        <v>312214.78320000001</v>
      </c>
      <c r="H30" s="55">
        <f t="shared" si="6"/>
        <v>291260.49320000003</v>
      </c>
      <c r="I30" s="56">
        <f>(G30*100/F30)-100</f>
        <v>1389.9802532082929</v>
      </c>
    </row>
    <row r="31" spans="1:9" s="6" customFormat="1" x14ac:dyDescent="0.25">
      <c r="A31" s="43"/>
      <c r="B31" s="49">
        <v>21101</v>
      </c>
      <c r="C31" s="50" t="s">
        <v>19</v>
      </c>
      <c r="D31" s="51">
        <v>15112.97</v>
      </c>
      <c r="E31" s="51">
        <v>1864.6200000000008</v>
      </c>
      <c r="F31" s="52">
        <f t="shared" si="4"/>
        <v>16977.59</v>
      </c>
      <c r="G31" s="52">
        <v>45604.915199999996</v>
      </c>
      <c r="H31" s="51">
        <f t="shared" ref="H31:H49" si="7">G31-F31</f>
        <v>28627.325199999996</v>
      </c>
      <c r="I31" s="52">
        <f>(G31*100/F31)-100</f>
        <v>168.61830919465012</v>
      </c>
    </row>
    <row r="32" spans="1:9" s="6" customFormat="1" x14ac:dyDescent="0.25">
      <c r="A32" s="43"/>
      <c r="B32" s="49">
        <v>21102</v>
      </c>
      <c r="C32" s="50" t="s">
        <v>65</v>
      </c>
      <c r="D32" s="51">
        <v>0</v>
      </c>
      <c r="E32" s="51">
        <v>0</v>
      </c>
      <c r="F32" s="52">
        <f t="shared" si="4"/>
        <v>0</v>
      </c>
      <c r="G32" s="52">
        <v>0</v>
      </c>
      <c r="H32" s="51">
        <f t="shared" si="7"/>
        <v>0</v>
      </c>
      <c r="I32" s="52">
        <v>0</v>
      </c>
    </row>
    <row r="33" spans="1:9" s="6" customFormat="1" x14ac:dyDescent="0.25">
      <c r="A33" s="43"/>
      <c r="B33" s="49">
        <v>21201</v>
      </c>
      <c r="C33" s="50" t="s">
        <v>20</v>
      </c>
      <c r="D33" s="51">
        <v>0</v>
      </c>
      <c r="E33" s="51">
        <v>0</v>
      </c>
      <c r="F33" s="52">
        <f t="shared" si="4"/>
        <v>0</v>
      </c>
      <c r="G33" s="52">
        <v>1972.2143999999998</v>
      </c>
      <c r="H33" s="51">
        <f t="shared" si="7"/>
        <v>1972.2143999999998</v>
      </c>
      <c r="I33" s="52">
        <v>100</v>
      </c>
    </row>
    <row r="34" spans="1:9" s="6" customFormat="1" ht="31.5" x14ac:dyDescent="0.25">
      <c r="A34" s="43"/>
      <c r="B34" s="49">
        <v>21401</v>
      </c>
      <c r="C34" s="50" t="s">
        <v>21</v>
      </c>
      <c r="D34" s="51">
        <v>0</v>
      </c>
      <c r="E34" s="51">
        <v>0</v>
      </c>
      <c r="F34" s="52">
        <f t="shared" si="4"/>
        <v>0</v>
      </c>
      <c r="G34" s="52">
        <v>14694.451200000001</v>
      </c>
      <c r="H34" s="51">
        <f t="shared" si="7"/>
        <v>14694.451200000001</v>
      </c>
      <c r="I34" s="52">
        <v>100</v>
      </c>
    </row>
    <row r="35" spans="1:9" s="6" customFormat="1" x14ac:dyDescent="0.25">
      <c r="A35" s="43"/>
      <c r="B35" s="49">
        <v>21501</v>
      </c>
      <c r="C35" s="50" t="s">
        <v>22</v>
      </c>
      <c r="D35" s="51">
        <v>0</v>
      </c>
      <c r="E35" s="51">
        <v>0</v>
      </c>
      <c r="F35" s="52">
        <f t="shared" si="4"/>
        <v>0</v>
      </c>
      <c r="G35" s="52">
        <v>12480</v>
      </c>
      <c r="H35" s="51">
        <f t="shared" si="7"/>
        <v>12480</v>
      </c>
      <c r="I35" s="52">
        <v>100</v>
      </c>
    </row>
    <row r="36" spans="1:9" s="6" customFormat="1" x14ac:dyDescent="0.25">
      <c r="A36" s="43"/>
      <c r="B36" s="49">
        <v>21601</v>
      </c>
      <c r="C36" s="50" t="s">
        <v>23</v>
      </c>
      <c r="D36" s="51">
        <v>0</v>
      </c>
      <c r="E36" s="51">
        <v>0</v>
      </c>
      <c r="F36" s="52">
        <f t="shared" si="4"/>
        <v>0</v>
      </c>
      <c r="G36" s="52">
        <v>14098.655999999999</v>
      </c>
      <c r="H36" s="51">
        <f t="shared" si="7"/>
        <v>14098.655999999999</v>
      </c>
      <c r="I36" s="52">
        <v>100</v>
      </c>
    </row>
    <row r="37" spans="1:9" s="6" customFormat="1" x14ac:dyDescent="0.25">
      <c r="A37" s="43"/>
      <c r="B37" s="49">
        <v>22104</v>
      </c>
      <c r="C37" s="50" t="s">
        <v>24</v>
      </c>
      <c r="D37" s="51">
        <v>0</v>
      </c>
      <c r="E37" s="51">
        <v>0</v>
      </c>
      <c r="F37" s="52">
        <f t="shared" si="4"/>
        <v>0</v>
      </c>
      <c r="G37" s="52">
        <v>17393.750399999997</v>
      </c>
      <c r="H37" s="51">
        <f t="shared" si="7"/>
        <v>17393.750399999997</v>
      </c>
      <c r="I37" s="52">
        <v>100</v>
      </c>
    </row>
    <row r="38" spans="1:9" s="6" customFormat="1" x14ac:dyDescent="0.25">
      <c r="A38" s="43"/>
      <c r="B38" s="49">
        <v>22105</v>
      </c>
      <c r="C38" s="50" t="s">
        <v>25</v>
      </c>
      <c r="D38" s="51">
        <v>1540</v>
      </c>
      <c r="E38" s="51">
        <v>0</v>
      </c>
      <c r="F38" s="52">
        <f t="shared" si="4"/>
        <v>1540</v>
      </c>
      <c r="G38" s="52">
        <v>34024.178400000004</v>
      </c>
      <c r="H38" s="51">
        <f t="shared" si="7"/>
        <v>32484.178400000004</v>
      </c>
      <c r="I38" s="52">
        <f>(G38*100/F38)-100</f>
        <v>2109.3622337662341</v>
      </c>
    </row>
    <row r="39" spans="1:9" s="6" customFormat="1" x14ac:dyDescent="0.25">
      <c r="A39" s="43"/>
      <c r="B39" s="49">
        <v>22106</v>
      </c>
      <c r="C39" s="50" t="s">
        <v>26</v>
      </c>
      <c r="D39" s="51">
        <v>2436.6999999999998</v>
      </c>
      <c r="E39" s="51">
        <v>0</v>
      </c>
      <c r="F39" s="52">
        <f t="shared" si="4"/>
        <v>2436.6999999999998</v>
      </c>
      <c r="G39" s="52">
        <v>35475.279999999999</v>
      </c>
      <c r="H39" s="51">
        <f t="shared" si="7"/>
        <v>33038.58</v>
      </c>
      <c r="I39" s="52">
        <f>(G39*100/F39)-100</f>
        <v>1355.8739278532441</v>
      </c>
    </row>
    <row r="40" spans="1:9" s="6" customFormat="1" x14ac:dyDescent="0.25">
      <c r="A40" s="43"/>
      <c r="B40" s="49">
        <v>24501</v>
      </c>
      <c r="C40" s="50" t="s">
        <v>42</v>
      </c>
      <c r="D40" s="51">
        <v>0</v>
      </c>
      <c r="E40" s="51">
        <v>0</v>
      </c>
      <c r="F40" s="52">
        <f t="shared" si="4"/>
        <v>0</v>
      </c>
      <c r="G40" s="52">
        <v>2570.88</v>
      </c>
      <c r="H40" s="51">
        <f t="shared" si="7"/>
        <v>2570.88</v>
      </c>
      <c r="I40" s="52">
        <v>100</v>
      </c>
    </row>
    <row r="41" spans="1:9" s="6" customFormat="1" x14ac:dyDescent="0.25">
      <c r="A41" s="43"/>
      <c r="B41" s="49">
        <v>24601</v>
      </c>
      <c r="C41" s="50" t="s">
        <v>43</v>
      </c>
      <c r="D41" s="51">
        <v>0</v>
      </c>
      <c r="E41" s="51">
        <v>0</v>
      </c>
      <c r="F41" s="52">
        <f t="shared" si="4"/>
        <v>0</v>
      </c>
      <c r="G41" s="52">
        <v>2785.0367999999999</v>
      </c>
      <c r="H41" s="51">
        <f t="shared" si="7"/>
        <v>2785.0367999999999</v>
      </c>
      <c r="I41" s="52">
        <v>100</v>
      </c>
    </row>
    <row r="42" spans="1:9" s="6" customFormat="1" ht="31.5" x14ac:dyDescent="0.25">
      <c r="A42" s="43"/>
      <c r="B42" s="49">
        <v>24901</v>
      </c>
      <c r="C42" s="50" t="s">
        <v>44</v>
      </c>
      <c r="D42" s="51">
        <v>0</v>
      </c>
      <c r="E42" s="51">
        <v>0</v>
      </c>
      <c r="F42" s="52">
        <f t="shared" si="4"/>
        <v>0</v>
      </c>
      <c r="G42" s="52">
        <v>3856.32</v>
      </c>
      <c r="H42" s="51">
        <f t="shared" si="7"/>
        <v>3856.32</v>
      </c>
      <c r="I42" s="52">
        <v>100</v>
      </c>
    </row>
    <row r="43" spans="1:9" s="6" customFormat="1" x14ac:dyDescent="0.25">
      <c r="A43" s="43"/>
      <c r="B43" s="49">
        <v>26101</v>
      </c>
      <c r="C43" s="50" t="s">
        <v>27</v>
      </c>
      <c r="D43" s="51">
        <v>0</v>
      </c>
      <c r="E43" s="51">
        <v>0</v>
      </c>
      <c r="F43" s="52">
        <f t="shared" si="4"/>
        <v>0</v>
      </c>
      <c r="G43" s="52">
        <v>110785.50080000001</v>
      </c>
      <c r="H43" s="51">
        <f t="shared" si="7"/>
        <v>110785.50080000001</v>
      </c>
      <c r="I43" s="52">
        <v>100</v>
      </c>
    </row>
    <row r="44" spans="1:9" s="6" customFormat="1" x14ac:dyDescent="0.25">
      <c r="A44" s="43"/>
      <c r="B44" s="49">
        <v>29101</v>
      </c>
      <c r="C44" s="50" t="s">
        <v>66</v>
      </c>
      <c r="D44" s="51">
        <v>0</v>
      </c>
      <c r="E44" s="51">
        <v>0</v>
      </c>
      <c r="F44" s="52">
        <f t="shared" si="4"/>
        <v>0</v>
      </c>
      <c r="G44" s="52">
        <v>5491.2</v>
      </c>
      <c r="H44" s="51">
        <f t="shared" si="7"/>
        <v>5491.2</v>
      </c>
      <c r="I44" s="52">
        <v>100</v>
      </c>
    </row>
    <row r="45" spans="1:9" s="6" customFormat="1" x14ac:dyDescent="0.25">
      <c r="A45" s="43"/>
      <c r="B45" s="49">
        <v>29201</v>
      </c>
      <c r="C45" s="50" t="s">
        <v>47</v>
      </c>
      <c r="D45" s="51">
        <v>0</v>
      </c>
      <c r="E45" s="51">
        <v>0</v>
      </c>
      <c r="F45" s="52">
        <f t="shared" si="4"/>
        <v>0</v>
      </c>
      <c r="G45" s="52">
        <v>2745.6</v>
      </c>
      <c r="H45" s="51">
        <f t="shared" si="7"/>
        <v>2745.6</v>
      </c>
      <c r="I45" s="52">
        <v>100</v>
      </c>
    </row>
    <row r="46" spans="1:9" s="6" customFormat="1" ht="31.5" x14ac:dyDescent="0.25">
      <c r="A46" s="43"/>
      <c r="B46" s="49">
        <v>29301</v>
      </c>
      <c r="C46" s="50" t="s">
        <v>48</v>
      </c>
      <c r="D46" s="51">
        <v>0</v>
      </c>
      <c r="E46" s="51">
        <v>0</v>
      </c>
      <c r="F46" s="52">
        <f t="shared" si="4"/>
        <v>0</v>
      </c>
      <c r="G46" s="52">
        <v>8236.7999999999993</v>
      </c>
      <c r="H46" s="51">
        <f t="shared" si="7"/>
        <v>8236.7999999999993</v>
      </c>
      <c r="I46" s="52">
        <v>100</v>
      </c>
    </row>
    <row r="47" spans="1:9" s="8" customFormat="1" ht="31.5" hidden="1" x14ac:dyDescent="0.25">
      <c r="A47" s="43"/>
      <c r="B47" s="49">
        <v>29401</v>
      </c>
      <c r="C47" s="50" t="s">
        <v>67</v>
      </c>
      <c r="D47" s="51">
        <v>0</v>
      </c>
      <c r="E47" s="51">
        <v>0</v>
      </c>
      <c r="F47" s="52">
        <f t="shared" si="4"/>
        <v>0</v>
      </c>
      <c r="G47" s="52">
        <v>0</v>
      </c>
      <c r="H47" s="51">
        <f t="shared" si="7"/>
        <v>0</v>
      </c>
      <c r="I47" s="52">
        <v>0</v>
      </c>
    </row>
    <row r="48" spans="1:9" s="6" customFormat="1" ht="47.25" hidden="1" x14ac:dyDescent="0.25">
      <c r="A48" s="43"/>
      <c r="B48" s="49">
        <v>29804</v>
      </c>
      <c r="C48" s="50" t="s">
        <v>68</v>
      </c>
      <c r="D48" s="51">
        <v>0</v>
      </c>
      <c r="E48" s="51">
        <v>0</v>
      </c>
      <c r="F48" s="52">
        <f t="shared" si="4"/>
        <v>0</v>
      </c>
      <c r="G48" s="52">
        <v>0</v>
      </c>
      <c r="H48" s="51">
        <f t="shared" si="7"/>
        <v>0</v>
      </c>
      <c r="I48" s="52">
        <v>0</v>
      </c>
    </row>
    <row r="49" spans="1:9" s="6" customFormat="1" ht="31.5" hidden="1" x14ac:dyDescent="0.25">
      <c r="A49" s="43"/>
      <c r="B49" s="49">
        <v>29805</v>
      </c>
      <c r="C49" s="50" t="s">
        <v>69</v>
      </c>
      <c r="D49" s="51">
        <v>0</v>
      </c>
      <c r="E49" s="51">
        <v>0</v>
      </c>
      <c r="F49" s="52">
        <f t="shared" si="4"/>
        <v>0</v>
      </c>
      <c r="G49" s="52">
        <v>0</v>
      </c>
      <c r="H49" s="51">
        <f t="shared" si="7"/>
        <v>0</v>
      </c>
      <c r="I49" s="52">
        <v>0</v>
      </c>
    </row>
    <row r="50" spans="1:9" s="6" customFormat="1" x14ac:dyDescent="0.25">
      <c r="A50" s="43"/>
      <c r="B50" s="49"/>
      <c r="C50" s="50"/>
      <c r="D50" s="51"/>
      <c r="E50" s="51"/>
      <c r="F50" s="52"/>
      <c r="G50" s="52"/>
      <c r="H50" s="51"/>
      <c r="I50" s="52"/>
    </row>
    <row r="51" spans="1:9" s="6" customFormat="1" x14ac:dyDescent="0.25">
      <c r="A51" s="47"/>
      <c r="B51" s="53">
        <v>30000</v>
      </c>
      <c r="C51" s="54" t="s">
        <v>70</v>
      </c>
      <c r="D51" s="55">
        <f t="shared" ref="D51" si="8">SUM(D52:D77)</f>
        <v>4121787.17</v>
      </c>
      <c r="E51" s="55">
        <v>512730.16999999993</v>
      </c>
      <c r="F51" s="56">
        <f t="shared" si="4"/>
        <v>4634517.34</v>
      </c>
      <c r="G51" s="56">
        <v>9651597.9803999998</v>
      </c>
      <c r="H51" s="55">
        <f t="shared" ref="H51:H77" si="9">G51-F51</f>
        <v>5017080.6403999999</v>
      </c>
      <c r="I51" s="56">
        <f>(G51*100/F51)-100</f>
        <v>108.2546524769287</v>
      </c>
    </row>
    <row r="52" spans="1:9" s="6" customFormat="1" x14ac:dyDescent="0.25">
      <c r="A52" s="43"/>
      <c r="B52" s="49">
        <v>31101</v>
      </c>
      <c r="C52" s="50" t="s">
        <v>28</v>
      </c>
      <c r="D52" s="51">
        <v>117549</v>
      </c>
      <c r="E52" s="51">
        <v>46358</v>
      </c>
      <c r="F52" s="52">
        <f t="shared" si="4"/>
        <v>163907</v>
      </c>
      <c r="G52" s="52">
        <v>166399.9584</v>
      </c>
      <c r="H52" s="51">
        <f t="shared" si="9"/>
        <v>2492.9584000000032</v>
      </c>
      <c r="I52" s="52">
        <f>(G52*100/F52)-100</f>
        <v>1.5209590804541619</v>
      </c>
    </row>
    <row r="53" spans="1:9" s="6" customFormat="1" x14ac:dyDescent="0.25">
      <c r="A53" s="43"/>
      <c r="B53" s="49">
        <v>31401</v>
      </c>
      <c r="C53" s="50" t="s">
        <v>49</v>
      </c>
      <c r="D53" s="51">
        <v>0</v>
      </c>
      <c r="E53" s="51">
        <v>0</v>
      </c>
      <c r="F53" s="52">
        <f t="shared" si="4"/>
        <v>0</v>
      </c>
      <c r="G53" s="52">
        <v>3120</v>
      </c>
      <c r="H53" s="51">
        <f t="shared" si="9"/>
        <v>3120</v>
      </c>
      <c r="I53" s="52">
        <v>100</v>
      </c>
    </row>
    <row r="54" spans="1:9" s="6" customFormat="1" x14ac:dyDescent="0.25">
      <c r="A54" s="43"/>
      <c r="B54" s="49">
        <v>31501</v>
      </c>
      <c r="C54" s="50" t="s">
        <v>71</v>
      </c>
      <c r="D54" s="51">
        <v>0</v>
      </c>
      <c r="E54" s="51">
        <v>0</v>
      </c>
      <c r="F54" s="52">
        <f t="shared" si="4"/>
        <v>0</v>
      </c>
      <c r="G54" s="52">
        <v>24922.560000000001</v>
      </c>
      <c r="H54" s="51">
        <f t="shared" si="9"/>
        <v>24922.560000000001</v>
      </c>
      <c r="I54" s="52">
        <v>100</v>
      </c>
    </row>
    <row r="55" spans="1:9" s="6" customFormat="1" ht="31.5" hidden="1" x14ac:dyDescent="0.25">
      <c r="A55" s="43"/>
      <c r="B55" s="49">
        <v>31701</v>
      </c>
      <c r="C55" s="50" t="s">
        <v>53</v>
      </c>
      <c r="D55" s="51">
        <v>0</v>
      </c>
      <c r="E55" s="51">
        <v>0</v>
      </c>
      <c r="F55" s="52">
        <f t="shared" si="4"/>
        <v>0</v>
      </c>
      <c r="G55" s="52">
        <v>0</v>
      </c>
      <c r="H55" s="51">
        <f t="shared" si="9"/>
        <v>0</v>
      </c>
      <c r="I55" s="52">
        <v>0</v>
      </c>
    </row>
    <row r="56" spans="1:9" s="6" customFormat="1" hidden="1" x14ac:dyDescent="0.25">
      <c r="A56" s="43"/>
      <c r="B56" s="49">
        <v>31801</v>
      </c>
      <c r="C56" s="50" t="s">
        <v>72</v>
      </c>
      <c r="D56" s="51">
        <v>0</v>
      </c>
      <c r="E56" s="51">
        <v>0</v>
      </c>
      <c r="F56" s="52">
        <f t="shared" si="4"/>
        <v>0</v>
      </c>
      <c r="G56" s="52">
        <v>0</v>
      </c>
      <c r="H56" s="51">
        <f t="shared" si="9"/>
        <v>0</v>
      </c>
      <c r="I56" s="52">
        <v>0</v>
      </c>
    </row>
    <row r="57" spans="1:9" s="6" customFormat="1" x14ac:dyDescent="0.25">
      <c r="A57" s="43"/>
      <c r="B57" s="49">
        <v>32201</v>
      </c>
      <c r="C57" s="50" t="s">
        <v>29</v>
      </c>
      <c r="D57" s="51">
        <v>320112</v>
      </c>
      <c r="E57" s="51">
        <v>64022.399999999965</v>
      </c>
      <c r="F57" s="52">
        <f t="shared" si="4"/>
        <v>384134.39999999997</v>
      </c>
      <c r="G57" s="52">
        <v>667182.46400000004</v>
      </c>
      <c r="H57" s="51">
        <f t="shared" si="9"/>
        <v>283048.06400000007</v>
      </c>
      <c r="I57" s="52">
        <f>(G57*100/F57)-100</f>
        <v>73.684643708035566</v>
      </c>
    </row>
    <row r="58" spans="1:9" s="6" customFormat="1" ht="47.25" x14ac:dyDescent="0.25">
      <c r="A58" s="43"/>
      <c r="B58" s="49">
        <v>32301</v>
      </c>
      <c r="C58" s="50" t="s">
        <v>73</v>
      </c>
      <c r="D58" s="51">
        <v>802300.31</v>
      </c>
      <c r="E58" s="51">
        <v>264958.81999999983</v>
      </c>
      <c r="F58" s="52">
        <f t="shared" si="4"/>
        <v>1067259.1299999999</v>
      </c>
      <c r="G58" s="52">
        <v>3379999.9583999999</v>
      </c>
      <c r="H58" s="51">
        <f t="shared" si="9"/>
        <v>2312740.8284</v>
      </c>
      <c r="I58" s="52">
        <f>(G58*100/F58)-100</f>
        <v>216.69909053858362</v>
      </c>
    </row>
    <row r="59" spans="1:9" s="6" customFormat="1" x14ac:dyDescent="0.25">
      <c r="A59" s="43"/>
      <c r="B59" s="49">
        <v>33401</v>
      </c>
      <c r="C59" s="50" t="s">
        <v>30</v>
      </c>
      <c r="D59" s="51">
        <v>6612</v>
      </c>
      <c r="E59" s="51">
        <v>-6612</v>
      </c>
      <c r="F59" s="52">
        <f t="shared" si="4"/>
        <v>0</v>
      </c>
      <c r="G59" s="52">
        <v>925156.47</v>
      </c>
      <c r="H59" s="51">
        <f t="shared" si="9"/>
        <v>925156.47</v>
      </c>
      <c r="I59" s="52">
        <v>100</v>
      </c>
    </row>
    <row r="60" spans="1:9" s="6" customFormat="1" x14ac:dyDescent="0.25">
      <c r="A60" s="43"/>
      <c r="B60" s="49">
        <v>33601</v>
      </c>
      <c r="C60" s="50" t="s">
        <v>74</v>
      </c>
      <c r="D60" s="51">
        <v>0</v>
      </c>
      <c r="E60" s="51">
        <v>0</v>
      </c>
      <c r="F60" s="52">
        <f t="shared" si="4"/>
        <v>0</v>
      </c>
      <c r="G60" s="52">
        <v>2496</v>
      </c>
      <c r="H60" s="51">
        <f t="shared" si="9"/>
        <v>2496</v>
      </c>
      <c r="I60" s="52">
        <v>100</v>
      </c>
    </row>
    <row r="61" spans="1:9" s="6" customFormat="1" x14ac:dyDescent="0.25">
      <c r="A61" s="43"/>
      <c r="B61" s="49">
        <v>33602</v>
      </c>
      <c r="C61" s="50" t="s">
        <v>31</v>
      </c>
      <c r="D61" s="51">
        <v>0</v>
      </c>
      <c r="E61" s="51">
        <v>0</v>
      </c>
      <c r="F61" s="52">
        <f t="shared" si="4"/>
        <v>0</v>
      </c>
      <c r="G61" s="52">
        <v>17160</v>
      </c>
      <c r="H61" s="51">
        <f t="shared" si="9"/>
        <v>17160</v>
      </c>
      <c r="I61" s="52">
        <v>100</v>
      </c>
    </row>
    <row r="62" spans="1:9" s="6" customFormat="1" hidden="1" x14ac:dyDescent="0.25">
      <c r="A62" s="43"/>
      <c r="B62" s="49">
        <v>33604</v>
      </c>
      <c r="C62" s="50" t="s">
        <v>75</v>
      </c>
      <c r="D62" s="51"/>
      <c r="E62" s="51">
        <v>0</v>
      </c>
      <c r="F62" s="52">
        <f t="shared" si="4"/>
        <v>0</v>
      </c>
      <c r="G62" s="52">
        <v>0</v>
      </c>
      <c r="H62" s="51">
        <f t="shared" si="9"/>
        <v>0</v>
      </c>
      <c r="I62" s="52">
        <v>0</v>
      </c>
    </row>
    <row r="63" spans="1:9" s="6" customFormat="1" x14ac:dyDescent="0.25">
      <c r="A63" s="43"/>
      <c r="B63" s="49">
        <v>33801</v>
      </c>
      <c r="C63" s="50" t="s">
        <v>76</v>
      </c>
      <c r="D63" s="51">
        <v>2490521.9300000002</v>
      </c>
      <c r="E63" s="51">
        <v>33292.549999999814</v>
      </c>
      <c r="F63" s="52">
        <f t="shared" si="4"/>
        <v>2523814.48</v>
      </c>
      <c r="G63" s="52">
        <v>2668848</v>
      </c>
      <c r="H63" s="51">
        <f t="shared" si="9"/>
        <v>145033.52000000002</v>
      </c>
      <c r="I63" s="52">
        <f>(G63*100/F63)-100</f>
        <v>5.7465998847902711</v>
      </c>
    </row>
    <row r="64" spans="1:9" s="6" customFormat="1" x14ac:dyDescent="0.25">
      <c r="A64" s="43"/>
      <c r="B64" s="49">
        <v>34101</v>
      </c>
      <c r="C64" s="50" t="s">
        <v>32</v>
      </c>
      <c r="D64" s="51">
        <v>92867.53</v>
      </c>
      <c r="E64" s="51">
        <v>0</v>
      </c>
      <c r="F64" s="52">
        <f t="shared" si="4"/>
        <v>92867.53</v>
      </c>
      <c r="G64" s="52">
        <v>530400</v>
      </c>
      <c r="H64" s="51">
        <f t="shared" si="9"/>
        <v>437532.47</v>
      </c>
      <c r="I64" s="52">
        <f>(G64*100/F64)-100</f>
        <v>471.13611183585908</v>
      </c>
    </row>
    <row r="65" spans="1:9" s="6" customFormat="1" x14ac:dyDescent="0.25">
      <c r="A65" s="43"/>
      <c r="B65" s="49">
        <v>34302</v>
      </c>
      <c r="C65" s="50" t="s">
        <v>33</v>
      </c>
      <c r="D65" s="51">
        <v>271950.40000000002</v>
      </c>
      <c r="E65" s="51">
        <v>110710.39999999997</v>
      </c>
      <c r="F65" s="52">
        <f t="shared" si="4"/>
        <v>382660.8</v>
      </c>
      <c r="G65" s="52">
        <v>599040</v>
      </c>
      <c r="H65" s="51">
        <f t="shared" si="9"/>
        <v>216379.2</v>
      </c>
      <c r="I65" s="52">
        <f>(G65*100/F65)-100</f>
        <v>56.545954014626005</v>
      </c>
    </row>
    <row r="66" spans="1:9" s="6" customFormat="1" ht="31.5" hidden="1" x14ac:dyDescent="0.25">
      <c r="A66" s="43"/>
      <c r="B66" s="49">
        <v>35101</v>
      </c>
      <c r="C66" s="50" t="s">
        <v>77</v>
      </c>
      <c r="D66" s="51">
        <v>0</v>
      </c>
      <c r="E66" s="51">
        <v>0</v>
      </c>
      <c r="F66" s="52">
        <f t="shared" si="4"/>
        <v>0</v>
      </c>
      <c r="G66" s="52">
        <v>0</v>
      </c>
      <c r="H66" s="51">
        <f t="shared" si="9"/>
        <v>0</v>
      </c>
      <c r="I66" s="52">
        <v>0</v>
      </c>
    </row>
    <row r="67" spans="1:9" s="6" customFormat="1" ht="31.5" x14ac:dyDescent="0.25">
      <c r="A67" s="43"/>
      <c r="B67" s="49">
        <v>35201</v>
      </c>
      <c r="C67" s="50" t="s">
        <v>50</v>
      </c>
      <c r="D67" s="51">
        <v>0</v>
      </c>
      <c r="E67" s="51">
        <v>0</v>
      </c>
      <c r="F67" s="52">
        <f t="shared" si="4"/>
        <v>0</v>
      </c>
      <c r="G67" s="52">
        <v>9692.8415999999997</v>
      </c>
      <c r="H67" s="51">
        <f t="shared" si="9"/>
        <v>9692.8415999999997</v>
      </c>
      <c r="I67" s="52">
        <v>100</v>
      </c>
    </row>
    <row r="68" spans="1:9" s="6" customFormat="1" hidden="1" x14ac:dyDescent="0.25">
      <c r="A68" s="43"/>
      <c r="B68" s="49">
        <v>35801</v>
      </c>
      <c r="C68" s="50" t="s">
        <v>78</v>
      </c>
      <c r="D68" s="51">
        <v>0</v>
      </c>
      <c r="E68" s="51">
        <v>0</v>
      </c>
      <c r="F68" s="52">
        <f t="shared" si="4"/>
        <v>0</v>
      </c>
      <c r="G68" s="52">
        <v>0</v>
      </c>
      <c r="H68" s="51">
        <f t="shared" si="9"/>
        <v>0</v>
      </c>
      <c r="I68" s="52">
        <v>0</v>
      </c>
    </row>
    <row r="69" spans="1:9" s="6" customFormat="1" x14ac:dyDescent="0.25">
      <c r="A69" s="43"/>
      <c r="B69" s="49">
        <v>35802</v>
      </c>
      <c r="C69" s="50" t="s">
        <v>79</v>
      </c>
      <c r="D69" s="51">
        <v>0</v>
      </c>
      <c r="E69" s="51">
        <v>0</v>
      </c>
      <c r="F69" s="52">
        <f t="shared" si="4"/>
        <v>0</v>
      </c>
      <c r="G69" s="52">
        <v>6877.7280000000001</v>
      </c>
      <c r="H69" s="51">
        <f t="shared" si="9"/>
        <v>6877.7280000000001</v>
      </c>
      <c r="I69" s="52">
        <v>100</v>
      </c>
    </row>
    <row r="70" spans="1:9" x14ac:dyDescent="0.25">
      <c r="A70" s="43"/>
      <c r="B70" s="49">
        <v>37101</v>
      </c>
      <c r="C70" s="50" t="s">
        <v>80</v>
      </c>
      <c r="D70" s="51">
        <v>0</v>
      </c>
      <c r="E70" s="51">
        <v>0</v>
      </c>
      <c r="F70" s="52">
        <f t="shared" si="4"/>
        <v>0</v>
      </c>
      <c r="G70" s="52">
        <v>18720</v>
      </c>
      <c r="H70" s="51">
        <f t="shared" si="9"/>
        <v>18720</v>
      </c>
      <c r="I70" s="52">
        <v>100</v>
      </c>
    </row>
    <row r="71" spans="1:9" x14ac:dyDescent="0.25">
      <c r="A71" s="43"/>
      <c r="B71" s="49">
        <v>37201</v>
      </c>
      <c r="C71" s="50" t="s">
        <v>54</v>
      </c>
      <c r="D71" s="51">
        <v>0</v>
      </c>
      <c r="E71" s="51">
        <v>0</v>
      </c>
      <c r="F71" s="52">
        <f t="shared" si="4"/>
        <v>0</v>
      </c>
      <c r="G71" s="52">
        <v>832</v>
      </c>
      <c r="H71" s="51">
        <f t="shared" si="9"/>
        <v>832</v>
      </c>
      <c r="I71" s="52">
        <v>100</v>
      </c>
    </row>
    <row r="72" spans="1:9" x14ac:dyDescent="0.25">
      <c r="A72" s="43"/>
      <c r="B72" s="49">
        <v>37501</v>
      </c>
      <c r="C72" s="50" t="s">
        <v>34</v>
      </c>
      <c r="D72" s="51">
        <v>2700</v>
      </c>
      <c r="E72" s="51">
        <v>0</v>
      </c>
      <c r="F72" s="52">
        <f t="shared" si="4"/>
        <v>2700</v>
      </c>
      <c r="G72" s="52">
        <v>79950</v>
      </c>
      <c r="H72" s="51">
        <f t="shared" si="9"/>
        <v>77250</v>
      </c>
      <c r="I72" s="52">
        <f t="shared" ref="I67:I77" si="10">(G72*100/F72)-100</f>
        <v>2861.1111111111113</v>
      </c>
    </row>
    <row r="73" spans="1:9" x14ac:dyDescent="0.25">
      <c r="A73" s="43"/>
      <c r="B73" s="49">
        <v>37502</v>
      </c>
      <c r="C73" s="50" t="s">
        <v>35</v>
      </c>
      <c r="D73" s="51">
        <v>1000</v>
      </c>
      <c r="E73" s="51">
        <v>0</v>
      </c>
      <c r="F73" s="52">
        <f t="shared" si="4"/>
        <v>1000</v>
      </c>
      <c r="G73" s="52">
        <v>127600</v>
      </c>
      <c r="H73" s="51">
        <f t="shared" si="9"/>
        <v>126600</v>
      </c>
      <c r="I73" s="52">
        <f t="shared" si="10"/>
        <v>12660</v>
      </c>
    </row>
    <row r="74" spans="1:9" x14ac:dyDescent="0.25">
      <c r="A74" s="43"/>
      <c r="B74" s="49">
        <v>37902</v>
      </c>
      <c r="C74" s="50" t="s">
        <v>36</v>
      </c>
      <c r="D74" s="51">
        <v>474</v>
      </c>
      <c r="E74" s="51">
        <v>0</v>
      </c>
      <c r="F74" s="52">
        <f t="shared" ref="F74:F86" si="11">SUM(D74:E74)</f>
        <v>474</v>
      </c>
      <c r="G74" s="52">
        <v>27705.599999999999</v>
      </c>
      <c r="H74" s="51">
        <f t="shared" si="9"/>
        <v>27231.599999999999</v>
      </c>
      <c r="I74" s="52">
        <f t="shared" si="10"/>
        <v>5745.0632911392404</v>
      </c>
    </row>
    <row r="75" spans="1:9" x14ac:dyDescent="0.25">
      <c r="A75" s="43"/>
      <c r="B75" s="49">
        <v>37903</v>
      </c>
      <c r="C75" s="50" t="s">
        <v>37</v>
      </c>
      <c r="D75" s="51">
        <v>15700</v>
      </c>
      <c r="E75" s="51">
        <v>0</v>
      </c>
      <c r="F75" s="52">
        <f t="shared" si="11"/>
        <v>15700</v>
      </c>
      <c r="G75" s="52">
        <v>340894.4</v>
      </c>
      <c r="H75" s="51">
        <f t="shared" si="9"/>
        <v>325194.40000000002</v>
      </c>
      <c r="I75" s="52">
        <f t="shared" si="10"/>
        <v>2071.3019108280255</v>
      </c>
    </row>
    <row r="76" spans="1:9" x14ac:dyDescent="0.25">
      <c r="A76" s="43"/>
      <c r="B76" s="49">
        <v>38501</v>
      </c>
      <c r="C76" s="50" t="s">
        <v>38</v>
      </c>
      <c r="D76" s="51">
        <v>0</v>
      </c>
      <c r="E76" s="51">
        <v>0</v>
      </c>
      <c r="F76" s="52">
        <f t="shared" si="11"/>
        <v>0</v>
      </c>
      <c r="G76" s="52">
        <v>41600</v>
      </c>
      <c r="H76" s="51">
        <f t="shared" si="9"/>
        <v>41600</v>
      </c>
      <c r="I76" s="52">
        <v>100</v>
      </c>
    </row>
    <row r="77" spans="1:9" x14ac:dyDescent="0.25">
      <c r="A77" s="43"/>
      <c r="B77" s="49">
        <v>38503</v>
      </c>
      <c r="C77" s="50" t="s">
        <v>39</v>
      </c>
      <c r="D77" s="51">
        <v>0</v>
      </c>
      <c r="E77" s="51">
        <v>0</v>
      </c>
      <c r="F77" s="52">
        <f t="shared" si="11"/>
        <v>0</v>
      </c>
      <c r="G77" s="52">
        <v>13000</v>
      </c>
      <c r="H77" s="51">
        <f t="shared" si="9"/>
        <v>13000</v>
      </c>
      <c r="I77" s="52">
        <v>100</v>
      </c>
    </row>
    <row r="78" spans="1:9" ht="16.5" thickBot="1" x14ac:dyDescent="0.3">
      <c r="A78" s="57"/>
      <c r="B78" s="58"/>
      <c r="C78" s="59"/>
      <c r="D78" s="60"/>
      <c r="E78" s="60"/>
      <c r="F78" s="61"/>
      <c r="G78" s="61"/>
      <c r="H78" s="60"/>
      <c r="I78" s="61"/>
    </row>
    <row r="79" spans="1:9" s="6" customFormat="1" hidden="1" x14ac:dyDescent="0.25">
      <c r="A79" s="47">
        <v>50000</v>
      </c>
      <c r="B79" s="53" t="s">
        <v>81</v>
      </c>
      <c r="C79" s="54"/>
      <c r="D79" s="55">
        <f t="shared" ref="D79" si="12">SUM(D80:D86)</f>
        <v>0</v>
      </c>
      <c r="E79" s="55">
        <v>0</v>
      </c>
      <c r="F79" s="56">
        <f t="shared" si="11"/>
        <v>0</v>
      </c>
      <c r="G79" s="56">
        <v>0</v>
      </c>
      <c r="H79" s="55">
        <f t="shared" ref="H79:H86" si="13">G79-F79</f>
        <v>0</v>
      </c>
      <c r="I79" s="56">
        <v>0</v>
      </c>
    </row>
    <row r="80" spans="1:9" hidden="1" x14ac:dyDescent="0.25">
      <c r="A80" s="43"/>
      <c r="B80" s="49">
        <v>51101</v>
      </c>
      <c r="C80" s="50" t="s">
        <v>51</v>
      </c>
      <c r="D80" s="51">
        <v>0</v>
      </c>
      <c r="E80" s="51">
        <v>0</v>
      </c>
      <c r="F80" s="52">
        <f t="shared" si="11"/>
        <v>0</v>
      </c>
      <c r="G80" s="52">
        <v>0</v>
      </c>
      <c r="H80" s="51">
        <f t="shared" si="13"/>
        <v>0</v>
      </c>
      <c r="I80" s="52">
        <v>0</v>
      </c>
    </row>
    <row r="81" spans="1:9" ht="31.5" hidden="1" x14ac:dyDescent="0.25">
      <c r="A81" s="43"/>
      <c r="B81" s="49">
        <v>51501</v>
      </c>
      <c r="C81" s="50" t="s">
        <v>82</v>
      </c>
      <c r="D81" s="51">
        <v>0</v>
      </c>
      <c r="E81" s="51">
        <v>0</v>
      </c>
      <c r="F81" s="52">
        <f t="shared" si="11"/>
        <v>0</v>
      </c>
      <c r="G81" s="52">
        <v>0</v>
      </c>
      <c r="H81" s="51">
        <f t="shared" si="13"/>
        <v>0</v>
      </c>
      <c r="I81" s="52">
        <v>0</v>
      </c>
    </row>
    <row r="82" spans="1:9" hidden="1" x14ac:dyDescent="0.25">
      <c r="A82" s="43"/>
      <c r="B82" s="49">
        <v>51502</v>
      </c>
      <c r="C82" s="50" t="s">
        <v>52</v>
      </c>
      <c r="D82" s="51">
        <v>0</v>
      </c>
      <c r="E82" s="51">
        <v>0</v>
      </c>
      <c r="F82" s="52">
        <f t="shared" si="11"/>
        <v>0</v>
      </c>
      <c r="G82" s="52">
        <v>0</v>
      </c>
      <c r="H82" s="51">
        <f t="shared" si="13"/>
        <v>0</v>
      </c>
      <c r="I82" s="52">
        <v>0</v>
      </c>
    </row>
    <row r="83" spans="1:9" hidden="1" x14ac:dyDescent="0.25">
      <c r="A83" s="43"/>
      <c r="B83" s="49">
        <v>51503</v>
      </c>
      <c r="C83" s="50" t="s">
        <v>56</v>
      </c>
      <c r="D83" s="51">
        <v>0</v>
      </c>
      <c r="E83" s="51">
        <v>0</v>
      </c>
      <c r="F83" s="52">
        <f t="shared" si="11"/>
        <v>0</v>
      </c>
      <c r="G83" s="52">
        <v>0</v>
      </c>
      <c r="H83" s="51">
        <f t="shared" si="13"/>
        <v>0</v>
      </c>
      <c r="I83" s="52">
        <v>0</v>
      </c>
    </row>
    <row r="84" spans="1:9" hidden="1" x14ac:dyDescent="0.25">
      <c r="A84" s="43"/>
      <c r="B84" s="49">
        <v>52101</v>
      </c>
      <c r="C84" s="50" t="s">
        <v>57</v>
      </c>
      <c r="D84" s="51">
        <v>0</v>
      </c>
      <c r="E84" s="51">
        <v>0</v>
      </c>
      <c r="F84" s="52">
        <f t="shared" si="11"/>
        <v>0</v>
      </c>
      <c r="G84" s="52">
        <v>0</v>
      </c>
      <c r="H84" s="51">
        <f t="shared" si="13"/>
        <v>0</v>
      </c>
      <c r="I84" s="52">
        <v>0</v>
      </c>
    </row>
    <row r="85" spans="1:9" hidden="1" x14ac:dyDescent="0.25">
      <c r="A85" s="43"/>
      <c r="B85" s="49">
        <v>52301</v>
      </c>
      <c r="C85" s="50" t="s">
        <v>83</v>
      </c>
      <c r="D85" s="51">
        <v>0</v>
      </c>
      <c r="E85" s="51">
        <v>0</v>
      </c>
      <c r="F85" s="52">
        <f t="shared" si="11"/>
        <v>0</v>
      </c>
      <c r="G85" s="52">
        <v>0</v>
      </c>
      <c r="H85" s="51">
        <f t="shared" si="13"/>
        <v>0</v>
      </c>
      <c r="I85" s="52">
        <v>0</v>
      </c>
    </row>
    <row r="86" spans="1:9" ht="16.5" hidden="1" thickBot="1" x14ac:dyDescent="0.3">
      <c r="A86" s="57"/>
      <c r="B86" s="58">
        <v>56501</v>
      </c>
      <c r="C86" s="59" t="s">
        <v>58</v>
      </c>
      <c r="D86" s="60">
        <v>0</v>
      </c>
      <c r="E86" s="60">
        <v>0</v>
      </c>
      <c r="F86" s="61">
        <f t="shared" si="11"/>
        <v>0</v>
      </c>
      <c r="G86" s="61">
        <v>0</v>
      </c>
      <c r="H86" s="60">
        <f t="shared" si="13"/>
        <v>0</v>
      </c>
      <c r="I86" s="61">
        <v>0</v>
      </c>
    </row>
    <row r="87" spans="1:9" x14ac:dyDescent="0.25">
      <c r="A87" s="7"/>
      <c r="B87" s="11"/>
      <c r="C87" s="12"/>
      <c r="D87" s="7"/>
      <c r="E87" s="7"/>
      <c r="F87" s="7"/>
      <c r="G87" s="7"/>
      <c r="H87" s="7"/>
      <c r="I87" s="7"/>
    </row>
    <row r="88" spans="1:9" x14ac:dyDescent="0.25">
      <c r="B88" s="11"/>
      <c r="C88" s="13"/>
    </row>
    <row r="89" spans="1:9" x14ac:dyDescent="0.25">
      <c r="B89" s="11"/>
      <c r="C89" s="13"/>
    </row>
    <row r="90" spans="1:9" x14ac:dyDescent="0.25">
      <c r="B90" s="11"/>
      <c r="C90" s="13"/>
    </row>
    <row r="91" spans="1:9" x14ac:dyDescent="0.25">
      <c r="B91" s="11"/>
    </row>
    <row r="92" spans="1:9" x14ac:dyDescent="0.25">
      <c r="B92" s="11"/>
    </row>
    <row r="93" spans="1:9" x14ac:dyDescent="0.25">
      <c r="B93" s="11"/>
      <c r="D93" s="10"/>
    </row>
    <row r="94" spans="1:9" x14ac:dyDescent="0.25">
      <c r="B94" s="11"/>
      <c r="D94" s="10"/>
    </row>
    <row r="95" spans="1:9" x14ac:dyDescent="0.25">
      <c r="B95" s="11"/>
    </row>
    <row r="96" spans="1:9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</sheetData>
  <mergeCells count="11">
    <mergeCell ref="B6:C6"/>
    <mergeCell ref="A1:I1"/>
    <mergeCell ref="A2:A4"/>
    <mergeCell ref="B2:C3"/>
    <mergeCell ref="D2:F2"/>
    <mergeCell ref="G2:G4"/>
    <mergeCell ref="H2:I2"/>
    <mergeCell ref="D3:D4"/>
    <mergeCell ref="E3:E4"/>
    <mergeCell ref="F3:F4"/>
    <mergeCell ref="H3:I3"/>
  </mergeCells>
  <pageMargins left="0.59055118110236227" right="0.31496062992125984" top="1.4960629921259843" bottom="0.82677165354330717" header="0.39370078740157483" footer="0.55118110236220474"/>
  <pageSetup scale="61" fitToHeight="0" orientation="portrait" r:id="rId1"/>
  <headerFooter>
    <oddHeader>&amp;L&amp;G&amp;C&amp;"-,Negrita"&amp;14
PODER JUDICIAL DEL ESTADO DE BAJA CALIFORNIA
&amp;"-,Negrita Cursiva"CONSEJO DE LA JUDICATURA&amp;"-,Normal"
&amp;"-,Negrita"Fondo Auxiliar para la Administración de Justicia&amp;"-,Normal"
Proyecto de Presupuesto 2021&amp;R&amp;G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DEVENGADO_Vs_PROYECTO_2020</vt:lpstr>
      <vt:lpstr>DEVENGADO_Vs_PROYECTO_2020!Área_de_impresión</vt:lpstr>
      <vt:lpstr>DEVENGADO_Vs_PROYECTO_2020!Print_Titles</vt:lpstr>
      <vt:lpstr>DEVENGADO_Vs_PROYECTO_2020!Títulos_a_imprimir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2020-11-24T17:37:48Z</cp:lastPrinted>
  <dcterms:created xsi:type="dcterms:W3CDTF">2017-12-05T18:08:29Z</dcterms:created>
  <dcterms:modified xsi:type="dcterms:W3CDTF">2020-11-24T17:37:57Z</dcterms:modified>
</cp:coreProperties>
</file>