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175"/>
  </bookViews>
  <sheets>
    <sheet name="PRESUPUESTO_VS_PRESUPUESTO" sheetId="1" r:id="rId1"/>
  </sheets>
  <definedNames>
    <definedName name="_xlnm.Print_Area" localSheetId="0">PRESUPUESTO_VS_PRESUPUESTO!$A$6:$L$90</definedName>
    <definedName name="Print_Area" localSheetId="0">PRESUPUESTO_VS_PRESUPUESTO!#REF!</definedName>
    <definedName name="Print_Titles" localSheetId="0">PRESUPUESTO_VS_PRESUPUESTO!$5:$8</definedName>
    <definedName name="_xlnm.Print_Titles" localSheetId="0">PRESUPUESTO_VS_PRESUPUESTO!$1:$5</definedName>
  </definedNames>
  <calcPr calcId="145621"/>
</workbook>
</file>

<file path=xl/calcChain.xml><?xml version="1.0" encoding="utf-8"?>
<calcChain xmlns="http://schemas.openxmlformats.org/spreadsheetml/2006/main">
  <c r="H82" i="1" l="1"/>
  <c r="H55" i="1"/>
  <c r="H32" i="1"/>
  <c r="L19" i="1" l="1"/>
  <c r="K19" i="1"/>
  <c r="J19" i="1"/>
  <c r="I19" i="1"/>
  <c r="I44" i="1"/>
  <c r="I46" i="1"/>
  <c r="I87" i="1"/>
  <c r="G89" i="1" l="1"/>
  <c r="G88" i="1"/>
  <c r="G87" i="1"/>
  <c r="G86" i="1"/>
  <c r="G85" i="1"/>
  <c r="G84" i="1"/>
  <c r="G83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56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4" i="1"/>
  <c r="G35" i="1"/>
  <c r="G36" i="1"/>
  <c r="G37" i="1"/>
  <c r="G38" i="1"/>
  <c r="G39" i="1"/>
  <c r="G40" i="1"/>
  <c r="G33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9" i="1"/>
  <c r="K46" i="1" l="1"/>
  <c r="K44" i="1"/>
  <c r="K87" i="1"/>
  <c r="D82" i="1"/>
  <c r="E82" i="1"/>
  <c r="F82" i="1"/>
  <c r="D55" i="1"/>
  <c r="E55" i="1"/>
  <c r="F55" i="1"/>
  <c r="D32" i="1"/>
  <c r="E32" i="1"/>
  <c r="F32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3" i="1"/>
  <c r="J33" i="1"/>
  <c r="I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K41" i="1"/>
  <c r="L41" i="1"/>
  <c r="I42" i="1"/>
  <c r="J42" i="1"/>
  <c r="I43" i="1"/>
  <c r="J43" i="1"/>
  <c r="I45" i="1"/>
  <c r="J45" i="1"/>
  <c r="I47" i="1"/>
  <c r="J47" i="1"/>
  <c r="I48" i="1"/>
  <c r="J48" i="1"/>
  <c r="I49" i="1"/>
  <c r="J49" i="1"/>
  <c r="I50" i="1"/>
  <c r="J50" i="1"/>
  <c r="I51" i="1"/>
  <c r="I52" i="1"/>
  <c r="J52" i="1"/>
  <c r="I53" i="1"/>
  <c r="J53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3" i="1"/>
  <c r="K83" i="1"/>
  <c r="I84" i="1"/>
  <c r="I85" i="1"/>
  <c r="I86" i="1"/>
  <c r="I88" i="1"/>
  <c r="I89" i="1"/>
  <c r="I9" i="1"/>
  <c r="J9" i="1"/>
  <c r="H8" i="1"/>
  <c r="H6" i="1" s="1"/>
  <c r="F8" i="1"/>
  <c r="E8" i="1"/>
  <c r="D8" i="1"/>
  <c r="C82" i="1"/>
  <c r="C55" i="1"/>
  <c r="C32" i="1"/>
  <c r="C8" i="1"/>
  <c r="C6" i="1" l="1"/>
  <c r="J6" i="1" s="1"/>
  <c r="I82" i="1"/>
  <c r="I55" i="1"/>
  <c r="I32" i="1"/>
  <c r="J32" i="1"/>
  <c r="J55" i="1"/>
  <c r="J8" i="1"/>
  <c r="D6" i="1"/>
  <c r="F6" i="1"/>
  <c r="E6" i="1"/>
  <c r="J10" i="1"/>
  <c r="I10" i="1"/>
  <c r="I8" i="1" s="1"/>
  <c r="L10" i="1"/>
  <c r="I6" i="1" l="1"/>
  <c r="K9" i="1"/>
  <c r="L9" i="1"/>
  <c r="K21" i="1"/>
  <c r="L21" i="1"/>
  <c r="K25" i="1"/>
  <c r="L25" i="1"/>
  <c r="L35" i="1"/>
  <c r="K35" i="1"/>
  <c r="L39" i="1"/>
  <c r="K39" i="1"/>
  <c r="K47" i="1"/>
  <c r="L47" i="1"/>
  <c r="K51" i="1"/>
  <c r="L57" i="1"/>
  <c r="K57" i="1"/>
  <c r="L61" i="1"/>
  <c r="K61" i="1"/>
  <c r="L65" i="1"/>
  <c r="K65" i="1"/>
  <c r="K69" i="1"/>
  <c r="K73" i="1"/>
  <c r="L73" i="1"/>
  <c r="K77" i="1"/>
  <c r="L77" i="1"/>
  <c r="K85" i="1"/>
  <c r="L13" i="1"/>
  <c r="K13" i="1"/>
  <c r="K17" i="1"/>
  <c r="L17" i="1"/>
  <c r="K22" i="1"/>
  <c r="L22" i="1"/>
  <c r="L36" i="1"/>
  <c r="K36" i="1"/>
  <c r="L40" i="1"/>
  <c r="K40" i="1"/>
  <c r="K48" i="1"/>
  <c r="L48" i="1"/>
  <c r="K52" i="1"/>
  <c r="L52" i="1"/>
  <c r="L58" i="1"/>
  <c r="K58" i="1"/>
  <c r="L62" i="1"/>
  <c r="K62" i="1"/>
  <c r="L66" i="1"/>
  <c r="K66" i="1"/>
  <c r="K70" i="1"/>
  <c r="L70" i="1"/>
  <c r="K74" i="1"/>
  <c r="L74" i="1"/>
  <c r="K78" i="1"/>
  <c r="L78" i="1"/>
  <c r="K86" i="1"/>
  <c r="L14" i="1"/>
  <c r="K14" i="1"/>
  <c r="K18" i="1"/>
  <c r="L18" i="1"/>
  <c r="K23" i="1"/>
  <c r="L23" i="1"/>
  <c r="L27" i="1"/>
  <c r="K27" i="1"/>
  <c r="L33" i="1"/>
  <c r="K33" i="1"/>
  <c r="L37" i="1"/>
  <c r="K37" i="1"/>
  <c r="K43" i="1"/>
  <c r="L43" i="1"/>
  <c r="K49" i="1"/>
  <c r="L49" i="1"/>
  <c r="K53" i="1"/>
  <c r="L53" i="1"/>
  <c r="L59" i="1"/>
  <c r="K59" i="1"/>
  <c r="L63" i="1"/>
  <c r="K63" i="1"/>
  <c r="L67" i="1"/>
  <c r="K67" i="1"/>
  <c r="K71" i="1"/>
  <c r="L71" i="1"/>
  <c r="K75" i="1"/>
  <c r="L75" i="1"/>
  <c r="K79" i="1"/>
  <c r="L79" i="1"/>
  <c r="K88" i="1"/>
  <c r="L12" i="1"/>
  <c r="K12" i="1"/>
  <c r="L11" i="1"/>
  <c r="K11" i="1"/>
  <c r="L15" i="1"/>
  <c r="K15" i="1"/>
  <c r="K20" i="1"/>
  <c r="L20" i="1"/>
  <c r="K24" i="1"/>
  <c r="L24" i="1"/>
  <c r="L28" i="1"/>
  <c r="K28" i="1"/>
  <c r="K34" i="1"/>
  <c r="L38" i="1"/>
  <c r="K38" i="1"/>
  <c r="K45" i="1"/>
  <c r="L45" i="1"/>
  <c r="K50" i="1"/>
  <c r="L50" i="1"/>
  <c r="L60" i="1"/>
  <c r="K60" i="1"/>
  <c r="L64" i="1"/>
  <c r="K64" i="1"/>
  <c r="K72" i="1"/>
  <c r="L72" i="1"/>
  <c r="K76" i="1"/>
  <c r="L76" i="1"/>
  <c r="K80" i="1"/>
  <c r="L80" i="1"/>
  <c r="K89" i="1"/>
  <c r="K16" i="1"/>
  <c r="L16" i="1"/>
  <c r="K26" i="1"/>
  <c r="L26" i="1"/>
  <c r="L29" i="1"/>
  <c r="K29" i="1"/>
  <c r="K30" i="1"/>
  <c r="L30" i="1"/>
  <c r="G8" i="1"/>
  <c r="L56" i="1"/>
  <c r="K56" i="1"/>
  <c r="L68" i="1"/>
  <c r="G55" i="1"/>
  <c r="L55" i="1" s="1"/>
  <c r="K68" i="1"/>
  <c r="K10" i="1"/>
  <c r="K55" i="1" l="1"/>
  <c r="K8" i="1"/>
  <c r="G82" i="1"/>
  <c r="K84" i="1"/>
  <c r="K82" i="1" s="1"/>
  <c r="L8" i="1"/>
  <c r="G32" i="1"/>
  <c r="L42" i="1" l="1"/>
  <c r="K42" i="1"/>
  <c r="K32" i="1" s="1"/>
  <c r="K6" i="1" s="1"/>
  <c r="L32" i="1"/>
  <c r="G6" i="1"/>
  <c r="L6" i="1" l="1"/>
</calcChain>
</file>

<file path=xl/sharedStrings.xml><?xml version="1.0" encoding="utf-8"?>
<sst xmlns="http://schemas.openxmlformats.org/spreadsheetml/2006/main" count="99" uniqueCount="97">
  <si>
    <t>COMPARATIVOS</t>
  </si>
  <si>
    <t>AMPLIACIONES</t>
  </si>
  <si>
    <t>TRANSFERENCIAS</t>
  </si>
  <si>
    <t>MODIFICADO</t>
  </si>
  <si>
    <t>Número</t>
  </si>
  <si>
    <t>Descripción</t>
  </si>
  <si>
    <t>Reducción</t>
  </si>
  <si>
    <t>Ampliación</t>
  </si>
  <si>
    <t>Cantidad</t>
  </si>
  <si>
    <t>%</t>
  </si>
  <si>
    <t>TOTAL</t>
  </si>
  <si>
    <t>Servicios Personales</t>
  </si>
  <si>
    <t>Dietas y retribuciones</t>
  </si>
  <si>
    <t>Sueldo tabular al personal permanente</t>
  </si>
  <si>
    <t>Sueldo tabular al personal eventual</t>
  </si>
  <si>
    <t>Primas por años de servicios efectivos prestados</t>
  </si>
  <si>
    <t>Prima de antigüedad</t>
  </si>
  <si>
    <t>Prima vacacional</t>
  </si>
  <si>
    <t>Gratificación de fin de año</t>
  </si>
  <si>
    <t>Compensaciones</t>
  </si>
  <si>
    <t>Aportaciones patronales de servicio médico</t>
  </si>
  <si>
    <t>Aportaciones patronales de fondo de pensiones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</si>
  <si>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</si>
  <si>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</si>
  <si>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</si>
  <si>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</si>
  <si>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</si>
  <si>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</si>
  <si>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</si>
  <si>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Otras prestaciones</t>
  </si>
  <si>
    <t>Servicios médicos</t>
  </si>
  <si>
    <t>Reserva para incremento en percepciones</t>
  </si>
  <si>
    <t>Estímulo por productividad</t>
  </si>
  <si>
    <t>Materiales y Suministros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</si>
  <si>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</si>
  <si>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</si>
  <si>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</si>
  <si>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</si>
  <si>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</si>
  <si>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</si>
  <si>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Alimentación de personal</t>
  </si>
  <si>
    <t>Agua y hielo para consumo humano</t>
  </si>
  <si>
    <t>Artículos de cafetería</t>
  </si>
  <si>
    <t>Vidrio y productos de vidrio</t>
  </si>
  <si>
    <t>Material eléctrico</t>
  </si>
  <si>
    <t>Otros materiales y artículos de construcción y reparación</t>
  </si>
  <si>
    <t>Combustibles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</si>
  <si>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</si>
  <si>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</si>
  <si>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</si>
  <si>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equipo de cómputo y tecnologías de la información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</si>
  <si>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</si>
  <si>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</si>
  <si>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</si>
  <si>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 de energía eléctrica</t>
  </si>
  <si>
    <t>Servicio telefónico tradicional</t>
  </si>
  <si>
    <t>Servicio de telefonía celular</t>
  </si>
  <si>
    <t>Servicio de acceso a internet, redes y procesamiento de información</t>
  </si>
  <si>
    <t>Servicio postal y telegráfico y mensajería</t>
  </si>
  <si>
    <t>Arrendamiento de edificios y locales</t>
  </si>
  <si>
    <t>Arrendamiento mobiliario y equipo de administración, educacional recreativo y bienes informáticos</t>
  </si>
  <si>
    <t>Servicios de capacitación</t>
  </si>
  <si>
    <t>Servicios de apoyo administrativo y fotocopiado</t>
  </si>
  <si>
    <t>Servicios de impresión</t>
  </si>
  <si>
    <t>Servicio de vigilancia y monitoreo</t>
  </si>
  <si>
    <t>Intereses, comisiones y servicios bancarios</t>
  </si>
  <si>
    <t>Servicio de traslado y custodia de valores</t>
  </si>
  <si>
    <t>Conservación y mantenimiento menor de inmuebles</t>
  </si>
  <si>
    <t>Instalación, reparación y mantenimiento de mobiliario y equipo de administración</t>
  </si>
  <si>
    <t>Servicios de limpieza</t>
  </si>
  <si>
    <t>Servicios de lavandería</t>
  </si>
  <si>
    <t>Pasajes aéreos</t>
  </si>
  <si>
    <t>Pasajes terrestres</t>
  </si>
  <si>
    <t>Viáticos en el país</t>
  </si>
  <si>
    <t>Hospedaje en el país</t>
  </si>
  <si>
    <t>Peajes</t>
  </si>
  <si>
    <t>Hospedaje y pasajes de invitados</t>
  </si>
  <si>
    <t>Reuniones de trabajo</t>
  </si>
  <si>
    <t>Gastos de representación</t>
  </si>
  <si>
    <t>Bienes muebles, inmuebles e intangibles</t>
  </si>
  <si>
    <t>Muebles de oficina y estantería</t>
  </si>
  <si>
    <t>Equipo de cómputo y tecnología de la información</t>
  </si>
  <si>
    <t>Adquisición de impresor</t>
  </si>
  <si>
    <t>Equipo de cómputo diverso</t>
  </si>
  <si>
    <t>Equipos y aparatos audiovisuales</t>
  </si>
  <si>
    <t>Camaras fotográficas y de video</t>
  </si>
  <si>
    <t>CAPITULO / PARTIDA ESPECIFICA</t>
  </si>
  <si>
    <t>CUADRO COMPARATIVO: PROYECTO DE PRESUPUESTO 2022 Vs. PRESUPUESTO INICIAL AUTORIZADO Y PRESUPUESTO AUTORIZADO MODIFICADO 2021</t>
  </si>
  <si>
    <t>PRESUPUESTO INICIAL 2021</t>
  </si>
  <si>
    <t>PROYECTO PRESUPUESTAL 2022</t>
  </si>
  <si>
    <t>Proyecto 2022 Vs Presupuesto Inicial 2021</t>
  </si>
  <si>
    <t>Proyecto de Presupuesto 2022 Vs Presupuesto Modificado Autorizado 2021</t>
  </si>
  <si>
    <t>Materiales complentarios</t>
  </si>
  <si>
    <t>Fibras sintéticas, hules, platicos y derivados</t>
  </si>
  <si>
    <t>Seguro de vida</t>
  </si>
  <si>
    <t>Otros mobiliarios y equipos de administracion</t>
  </si>
  <si>
    <t>PRESUPUESTO AUTORIZADO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</si>
</sst>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5" fontId="3" fillId="0" borderId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>
      <alignment vertical="top"/>
    </xf>
    <xf numFmtId="0" fontId="1" fillId="0" borderId="0"/>
  </cellStyleXfs>
  <cellXfs count="78">
    <xf numFmtId="0" fontId="0" fillId="0" borderId="0" xfId="0"/>
    <xf numFmtId="0" fontId="0" fillId="0" borderId="0" xfId="0" applyFont="1" applyBorder="1"/>
    <xf numFmtId="40" fontId="8" fillId="4" borderId="1" xfId="0" applyNumberFormat="1" applyFont="1" applyFill="1" applyBorder="1" applyAlignment="1">
      <alignment horizontal="right" vertical="top" wrapText="1"/>
    </xf>
    <xf numFmtId="40" fontId="7" fillId="0" borderId="1" xfId="0" applyNumberFormat="1" applyFont="1" applyBorder="1" applyAlignment="1">
      <alignment horizontal="right" vertical="top" wrapText="1"/>
    </xf>
    <xf numFmtId="40" fontId="8" fillId="5" borderId="1" xfId="0" applyNumberFormat="1" applyFont="1" applyFill="1" applyBorder="1" applyAlignment="1" applyProtection="1">
      <alignment vertical="top" wrapText="1" readingOrder="1"/>
    </xf>
    <xf numFmtId="40" fontId="0" fillId="0" borderId="1" xfId="0" applyNumberFormat="1" applyFont="1" applyFill="1" applyBorder="1" applyAlignment="1">
      <alignment vertical="top"/>
    </xf>
    <xf numFmtId="0" fontId="0" fillId="0" borderId="1" xfId="0" applyFont="1" applyBorder="1"/>
    <xf numFmtId="0" fontId="7" fillId="0" borderId="4" xfId="0" applyNumberFormat="1" applyFont="1" applyBorder="1" applyAlignment="1">
      <alignment vertical="top" wrapText="1" readingOrder="1"/>
    </xf>
    <xf numFmtId="0" fontId="2" fillId="0" borderId="2" xfId="0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top" wrapText="1" readingOrder="1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>
      <alignment horizontal="center" vertical="top" wrapText="1" readingOrder="1"/>
    </xf>
    <xf numFmtId="40" fontId="8" fillId="4" borderId="19" xfId="0" applyNumberFormat="1" applyFont="1" applyFill="1" applyBorder="1" applyAlignment="1">
      <alignment horizontal="right" vertical="top" wrapText="1"/>
    </xf>
    <xf numFmtId="40" fontId="7" fillId="0" borderId="19" xfId="0" applyNumberFormat="1" applyFont="1" applyBorder="1" applyAlignment="1">
      <alignment horizontal="right" vertical="top" wrapText="1"/>
    </xf>
    <xf numFmtId="40" fontId="8" fillId="5" borderId="19" xfId="0" applyNumberFormat="1" applyFont="1" applyFill="1" applyBorder="1" applyAlignment="1" applyProtection="1">
      <alignment vertical="top" wrapText="1" readingOrder="1"/>
    </xf>
    <xf numFmtId="0" fontId="0" fillId="0" borderId="19" xfId="0" applyFont="1" applyBorder="1"/>
    <xf numFmtId="0" fontId="7" fillId="0" borderId="11" xfId="0" applyNumberFormat="1" applyFont="1" applyBorder="1" applyAlignment="1">
      <alignment vertical="top" wrapText="1" readingOrder="1"/>
    </xf>
    <xf numFmtId="40" fontId="8" fillId="4" borderId="3" xfId="0" applyNumberFormat="1" applyFont="1" applyFill="1" applyBorder="1" applyAlignment="1">
      <alignment horizontal="right" vertical="top" wrapText="1"/>
    </xf>
    <xf numFmtId="40" fontId="7" fillId="0" borderId="3" xfId="0" applyNumberFormat="1" applyFont="1" applyBorder="1" applyAlignment="1">
      <alignment horizontal="right" vertical="top" wrapText="1"/>
    </xf>
    <xf numFmtId="40" fontId="8" fillId="5" borderId="3" xfId="0" applyNumberFormat="1" applyFont="1" applyFill="1" applyBorder="1" applyAlignment="1" applyProtection="1">
      <alignment vertical="top" wrapText="1" readingOrder="1"/>
    </xf>
    <xf numFmtId="0" fontId="7" fillId="0" borderId="9" xfId="0" applyNumberFormat="1" applyFont="1" applyBorder="1" applyAlignment="1">
      <alignment horizontal="center" vertical="top" wrapText="1" readingOrder="1"/>
    </xf>
    <xf numFmtId="40" fontId="8" fillId="4" borderId="15" xfId="0" applyNumberFormat="1" applyFont="1" applyFill="1" applyBorder="1" applyAlignment="1">
      <alignment horizontal="right" vertical="top" wrapText="1"/>
    </xf>
    <xf numFmtId="40" fontId="7" fillId="0" borderId="15" xfId="0" applyNumberFormat="1" applyFont="1" applyBorder="1" applyAlignment="1">
      <alignment horizontal="right" vertical="top" wrapText="1"/>
    </xf>
    <xf numFmtId="40" fontId="8" fillId="5" borderId="15" xfId="0" applyNumberFormat="1" applyFont="1" applyFill="1" applyBorder="1" applyAlignment="1" applyProtection="1">
      <alignment vertical="top" wrapText="1" readingOrder="1"/>
    </xf>
    <xf numFmtId="0" fontId="0" fillId="0" borderId="15" xfId="0" applyFont="1" applyBorder="1"/>
    <xf numFmtId="40" fontId="7" fillId="2" borderId="10" xfId="0" applyNumberFormat="1" applyFont="1" applyFill="1" applyBorder="1" applyAlignment="1">
      <alignment horizontal="right" vertical="top" wrapText="1"/>
    </xf>
    <xf numFmtId="0" fontId="7" fillId="0" borderId="20" xfId="0" applyNumberFormat="1" applyFont="1" applyBorder="1" applyAlignment="1">
      <alignment vertical="top" wrapText="1" readingOrder="1"/>
    </xf>
    <xf numFmtId="0" fontId="7" fillId="0" borderId="21" xfId="0" applyNumberFormat="1" applyFont="1" applyBorder="1" applyAlignment="1">
      <alignment vertical="top" wrapText="1" readingOrder="1"/>
    </xf>
    <xf numFmtId="0" fontId="8" fillId="4" borderId="22" xfId="0" applyNumberFormat="1" applyFont="1" applyFill="1" applyBorder="1" applyAlignment="1">
      <alignment vertical="top" wrapText="1"/>
    </xf>
    <xf numFmtId="40" fontId="8" fillId="4" borderId="23" xfId="0" applyNumberFormat="1" applyFont="1" applyFill="1" applyBorder="1" applyAlignment="1">
      <alignment horizontal="right" vertical="top" wrapText="1"/>
    </xf>
    <xf numFmtId="0" fontId="7" fillId="0" borderId="22" xfId="0" applyNumberFormat="1" applyFont="1" applyBorder="1" applyAlignment="1">
      <alignment vertical="top" wrapText="1"/>
    </xf>
    <xf numFmtId="40" fontId="7" fillId="0" borderId="23" xfId="0" applyNumberFormat="1" applyFont="1" applyBorder="1" applyAlignment="1">
      <alignment horizontal="right" vertical="top" wrapText="1"/>
    </xf>
    <xf numFmtId="0" fontId="8" fillId="5" borderId="22" xfId="0" applyNumberFormat="1" applyFont="1" applyFill="1" applyBorder="1" applyAlignment="1" applyProtection="1">
      <alignment horizontal="center" vertical="center" wrapText="1" readingOrder="1"/>
    </xf>
    <xf numFmtId="40" fontId="8" fillId="5" borderId="23" xfId="0" applyNumberFormat="1" applyFont="1" applyFill="1" applyBorder="1" applyAlignment="1" applyProtection="1">
      <alignment vertical="top" wrapText="1" readingOrder="1"/>
    </xf>
    <xf numFmtId="0" fontId="7" fillId="0" borderId="22" xfId="0" applyNumberFormat="1" applyFont="1" applyBorder="1" applyAlignment="1" applyProtection="1">
      <alignment horizontal="center" vertical="center" wrapText="1" readingOrder="1"/>
    </xf>
    <xf numFmtId="0" fontId="0" fillId="0" borderId="22" xfId="0" applyFont="1" applyBorder="1"/>
    <xf numFmtId="0" fontId="7" fillId="0" borderId="7" xfId="0" applyNumberFormat="1" applyFont="1" applyBorder="1" applyAlignment="1" applyProtection="1">
      <alignment horizontal="center" vertical="center" wrapText="1" readingOrder="1"/>
    </xf>
    <xf numFmtId="40" fontId="0" fillId="0" borderId="24" xfId="0" applyNumberFormat="1" applyFont="1" applyFill="1" applyBorder="1" applyAlignment="1">
      <alignment vertical="top"/>
    </xf>
    <xf numFmtId="40" fontId="7" fillId="0" borderId="25" xfId="0" applyNumberFormat="1" applyFont="1" applyBorder="1" applyAlignment="1">
      <alignment horizontal="right" vertical="top" wrapText="1"/>
    </xf>
    <xf numFmtId="40" fontId="7" fillId="0" borderId="26" xfId="0" applyNumberFormat="1" applyFont="1" applyBorder="1" applyAlignment="1">
      <alignment horizontal="right" vertical="top" wrapText="1"/>
    </xf>
    <xf numFmtId="40" fontId="7" fillId="0" borderId="24" xfId="0" applyNumberFormat="1" applyFont="1" applyBorder="1" applyAlignment="1">
      <alignment horizontal="right" vertical="top" wrapText="1"/>
    </xf>
    <xf numFmtId="40" fontId="7" fillId="0" borderId="8" xfId="0" applyNumberFormat="1" applyFont="1" applyBorder="1" applyAlignment="1">
      <alignment horizontal="right" vertical="top" wrapText="1"/>
    </xf>
    <xf numFmtId="0" fontId="7" fillId="0" borderId="18" xfId="0" applyNumberFormat="1" applyFont="1" applyBorder="1" applyAlignment="1">
      <alignment vertical="top" wrapText="1" readingOrder="1"/>
    </xf>
    <xf numFmtId="0" fontId="8" fillId="4" borderId="19" xfId="0" applyNumberFormat="1" applyFont="1" applyFill="1" applyBorder="1" applyAlignment="1">
      <alignment vertical="top" wrapText="1"/>
    </xf>
    <xf numFmtId="0" fontId="7" fillId="0" borderId="19" xfId="0" applyNumberFormat="1" applyFont="1" applyBorder="1" applyAlignment="1">
      <alignment vertical="top" wrapText="1"/>
    </xf>
    <xf numFmtId="49" fontId="8" fillId="5" borderId="19" xfId="0" applyNumberFormat="1" applyFont="1" applyFill="1" applyBorder="1" applyAlignment="1" applyProtection="1">
      <alignment vertical="center" wrapText="1" readingOrder="1"/>
    </xf>
    <xf numFmtId="49" fontId="7" fillId="0" borderId="19" xfId="0" applyNumberFormat="1" applyFont="1" applyBorder="1" applyAlignment="1" applyProtection="1">
      <alignment vertical="center" wrapText="1" readingOrder="1"/>
    </xf>
    <xf numFmtId="49" fontId="7" fillId="0" borderId="25" xfId="0" applyNumberFormat="1" applyFont="1" applyBorder="1" applyAlignment="1" applyProtection="1">
      <alignment vertical="center" wrapText="1" readingOrder="1"/>
    </xf>
    <xf numFmtId="0" fontId="7" fillId="0" borderId="11" xfId="0" applyNumberFormat="1" applyFont="1" applyBorder="1" applyAlignment="1">
      <alignment horizontal="center" vertical="top" wrapText="1" readingOrder="1"/>
    </xf>
    <xf numFmtId="40" fontId="0" fillId="0" borderId="3" xfId="0" applyNumberFormat="1" applyFont="1" applyFill="1" applyBorder="1" applyAlignment="1">
      <alignment vertical="top"/>
    </xf>
    <xf numFmtId="0" fontId="0" fillId="0" borderId="3" xfId="0" applyFont="1" applyBorder="1"/>
    <xf numFmtId="40" fontId="0" fillId="0" borderId="26" xfId="0" applyNumberFormat="1" applyFont="1" applyFill="1" applyBorder="1" applyAlignment="1">
      <alignment vertical="top"/>
    </xf>
    <xf numFmtId="40" fontId="7" fillId="0" borderId="15" xfId="0" applyNumberFormat="1" applyFont="1" applyBorder="1" applyAlignment="1" applyProtection="1">
      <alignment horizontal="right" vertical="center" wrapText="1" readingOrder="1"/>
    </xf>
    <xf numFmtId="40" fontId="7" fillId="0" borderId="10" xfId="0" applyNumberFormat="1" applyFont="1" applyBorder="1" applyAlignment="1" applyProtection="1">
      <alignment horizontal="right" vertical="center" wrapText="1" readingOrder="1"/>
    </xf>
    <xf numFmtId="0" fontId="9" fillId="0" borderId="0" xfId="0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0" fontId="7" fillId="2" borderId="15" xfId="0" applyNumberFormat="1" applyFont="1" applyFill="1" applyBorder="1" applyAlignment="1">
      <alignment horizontal="right" vertical="top" wrapText="1" readingOrder="1"/>
    </xf>
    <xf numFmtId="40" fontId="8" fillId="5" borderId="15" xfId="0" applyNumberFormat="1" applyFont="1" applyFill="1" applyBorder="1" applyAlignment="1">
      <alignment horizontal="right" vertical="top" wrapText="1" readingOrder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9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0" sqref="A20"/>
    </sheetView>
  </sheetViews>
  <sheetFormatPr baseColWidth="10" defaultRowHeight="15" x14ac:dyDescent="0.25"/>
  <cols>
    <col min="1" max="1" width="8" style="1" customWidth="1"/>
    <col min="2" max="2" width="37.85546875" style="1" customWidth="1"/>
    <col min="3" max="3" width="17.140625" style="1" bestFit="1" customWidth="1"/>
    <col min="4" max="4" width="14.140625" style="1" bestFit="1" customWidth="1"/>
    <col min="5" max="5" width="13.42578125" style="1" bestFit="1" customWidth="1"/>
    <col min="6" max="6" width="13.7109375" style="1" bestFit="1" customWidth="1"/>
    <col min="7" max="7" width="17.140625" style="1" bestFit="1" customWidth="1"/>
    <col min="8" max="8" width="16.7109375" style="1" customWidth="1"/>
    <col min="9" max="9" width="16.140625" style="1" bestFit="1" customWidth="1"/>
    <col min="10" max="10" width="9.140625" style="1" customWidth="1"/>
    <col min="11" max="11" width="16.140625" style="1" bestFit="1" customWidth="1"/>
    <col min="12" max="12" width="9.140625" style="1" customWidth="1"/>
    <col min="13" max="16384" width="11.42578125" style="1"/>
  </cols>
  <sheetData>
    <row r="1" spans="1:12" ht="15.75" thickBot="1" x14ac:dyDescent="0.3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customHeight="1" thickBot="1" x14ac:dyDescent="0.3">
      <c r="A2" s="60" t="s">
        <v>86</v>
      </c>
      <c r="B2" s="61"/>
      <c r="C2" s="64" t="s">
        <v>96</v>
      </c>
      <c r="D2" s="65"/>
      <c r="E2" s="65"/>
      <c r="F2" s="65"/>
      <c r="G2" s="66"/>
      <c r="H2" s="67" t="s">
        <v>89</v>
      </c>
      <c r="I2" s="64" t="s">
        <v>0</v>
      </c>
      <c r="J2" s="65"/>
      <c r="K2" s="65"/>
      <c r="L2" s="66"/>
    </row>
    <row r="3" spans="1:12" ht="52.5" customHeight="1" thickBot="1" x14ac:dyDescent="0.3">
      <c r="A3" s="62"/>
      <c r="B3" s="63"/>
      <c r="C3" s="70" t="s">
        <v>88</v>
      </c>
      <c r="D3" s="70" t="s">
        <v>1</v>
      </c>
      <c r="E3" s="72" t="s">
        <v>2</v>
      </c>
      <c r="F3" s="73"/>
      <c r="G3" s="74" t="s">
        <v>3</v>
      </c>
      <c r="H3" s="68"/>
      <c r="I3" s="56" t="s">
        <v>90</v>
      </c>
      <c r="J3" s="57"/>
      <c r="K3" s="58" t="s">
        <v>91</v>
      </c>
      <c r="L3" s="59"/>
    </row>
    <row r="4" spans="1:12" ht="15.75" thickBot="1" x14ac:dyDescent="0.3">
      <c r="A4" s="8" t="s">
        <v>4</v>
      </c>
      <c r="B4" s="8" t="s">
        <v>5</v>
      </c>
      <c r="C4" s="71"/>
      <c r="D4" s="71"/>
      <c r="E4" s="10" t="s">
        <v>6</v>
      </c>
      <c r="F4" s="10" t="s">
        <v>7</v>
      </c>
      <c r="G4" s="75"/>
      <c r="H4" s="69"/>
      <c r="I4" s="11" t="s">
        <v>8</v>
      </c>
      <c r="J4" s="11" t="s">
        <v>9</v>
      </c>
      <c r="K4" s="11" t="s">
        <v>8</v>
      </c>
      <c r="L4" s="11" t="s">
        <v>9</v>
      </c>
    </row>
    <row r="5" spans="1:12" x14ac:dyDescent="0.25">
      <c r="A5" s="27"/>
      <c r="B5" s="43"/>
      <c r="C5" s="21"/>
      <c r="D5" s="49"/>
      <c r="E5" s="9"/>
      <c r="F5" s="9"/>
      <c r="G5" s="12"/>
      <c r="H5" s="21"/>
      <c r="I5" s="17"/>
      <c r="J5" s="7"/>
      <c r="K5" s="7"/>
      <c r="L5" s="28"/>
    </row>
    <row r="6" spans="1:12" x14ac:dyDescent="0.25">
      <c r="A6" s="29"/>
      <c r="B6" s="44" t="s">
        <v>10</v>
      </c>
      <c r="C6" s="22">
        <f t="shared" ref="C6:K6" si="0">SUM(C8,C32,C55,C82)</f>
        <v>48848117.730000004</v>
      </c>
      <c r="D6" s="18">
        <f t="shared" si="0"/>
        <v>0</v>
      </c>
      <c r="E6" s="2">
        <f t="shared" si="0"/>
        <v>-602849.99</v>
      </c>
      <c r="F6" s="2">
        <f t="shared" si="0"/>
        <v>602849.99</v>
      </c>
      <c r="G6" s="13">
        <f t="shared" si="0"/>
        <v>48848117.730000004</v>
      </c>
      <c r="H6" s="22">
        <f t="shared" si="0"/>
        <v>63446475.839999989</v>
      </c>
      <c r="I6" s="18">
        <f t="shared" si="0"/>
        <v>14598358.110000001</v>
      </c>
      <c r="J6" s="2">
        <f t="shared" ref="J6:J9" si="1">(H6*100/C6)-100</f>
        <v>29.88520088059488</v>
      </c>
      <c r="K6" s="2">
        <f t="shared" si="0"/>
        <v>14598358.110000001</v>
      </c>
      <c r="L6" s="30">
        <f t="shared" ref="L6:L9" si="2">(H6*100/G6)-100</f>
        <v>29.88520088059488</v>
      </c>
    </row>
    <row r="7" spans="1:12" x14ac:dyDescent="0.25">
      <c r="A7" s="31"/>
      <c r="B7" s="45"/>
      <c r="C7" s="23"/>
      <c r="D7" s="19"/>
      <c r="E7" s="3"/>
      <c r="F7" s="3"/>
      <c r="G7" s="14"/>
      <c r="H7" s="23"/>
      <c r="I7" s="19"/>
      <c r="J7" s="3"/>
      <c r="K7" s="3"/>
      <c r="L7" s="32"/>
    </row>
    <row r="8" spans="1:12" x14ac:dyDescent="0.25">
      <c r="A8" s="33">
        <v>100000</v>
      </c>
      <c r="B8" s="46" t="s">
        <v>11</v>
      </c>
      <c r="C8" s="24">
        <f>SUM(C9:C30)</f>
        <v>38884304.870000005</v>
      </c>
      <c r="D8" s="20">
        <f t="shared" ref="D8:K8" si="3">SUM(D9:D30)</f>
        <v>0</v>
      </c>
      <c r="E8" s="4">
        <f t="shared" si="3"/>
        <v>-577890</v>
      </c>
      <c r="F8" s="4">
        <f t="shared" si="3"/>
        <v>577890</v>
      </c>
      <c r="G8" s="15">
        <f t="shared" si="3"/>
        <v>38884304.870000005</v>
      </c>
      <c r="H8" s="24">
        <f t="shared" si="3"/>
        <v>43064121</v>
      </c>
      <c r="I8" s="20">
        <f t="shared" si="3"/>
        <v>4179816.13</v>
      </c>
      <c r="J8" s="4">
        <f t="shared" si="1"/>
        <v>10.749365699024764</v>
      </c>
      <c r="K8" s="4">
        <f t="shared" si="3"/>
        <v>4179816.13</v>
      </c>
      <c r="L8" s="34">
        <f t="shared" si="2"/>
        <v>10.749365699024764</v>
      </c>
    </row>
    <row r="9" spans="1:12" hidden="1" x14ac:dyDescent="0.25">
      <c r="A9" s="35">
        <v>11101</v>
      </c>
      <c r="B9" s="47" t="s">
        <v>12</v>
      </c>
      <c r="C9" s="53">
        <v>0</v>
      </c>
      <c r="D9" s="50"/>
      <c r="E9" s="5"/>
      <c r="F9" s="5"/>
      <c r="G9" s="14">
        <f>SUM(C9:F9)</f>
        <v>0</v>
      </c>
      <c r="H9" s="76"/>
      <c r="I9" s="19">
        <f t="shared" ref="I9" si="4">H9-C9</f>
        <v>0</v>
      </c>
      <c r="J9" s="3" t="e">
        <f t="shared" si="1"/>
        <v>#DIV/0!</v>
      </c>
      <c r="K9" s="3">
        <f t="shared" ref="K9" si="5">H9-G9</f>
        <v>0</v>
      </c>
      <c r="L9" s="32" t="e">
        <f t="shared" si="2"/>
        <v>#DIV/0!</v>
      </c>
    </row>
    <row r="10" spans="1:12" x14ac:dyDescent="0.25">
      <c r="A10" s="35">
        <v>11301</v>
      </c>
      <c r="B10" s="47" t="s">
        <v>13</v>
      </c>
      <c r="C10" s="53">
        <v>6195624.6399999997</v>
      </c>
      <c r="D10" s="50"/>
      <c r="E10" s="5"/>
      <c r="F10" s="5"/>
      <c r="G10" s="14">
        <f t="shared" ref="G10:G30" si="6">SUM(C10:F10)</f>
        <v>6195624.6399999997</v>
      </c>
      <c r="H10" s="76">
        <v>5763830</v>
      </c>
      <c r="I10" s="19">
        <f t="shared" ref="I10" si="7">H10-C10</f>
        <v>-431794.63999999966</v>
      </c>
      <c r="J10" s="3">
        <f t="shared" ref="J10" si="8">(H10*100/C10)-100</f>
        <v>-6.9693479687626763</v>
      </c>
      <c r="K10" s="3">
        <f t="shared" ref="K10" si="9">H10-G10</f>
        <v>-431794.63999999966</v>
      </c>
      <c r="L10" s="32">
        <f t="shared" ref="L10" si="10">(H10*100/G10)-100</f>
        <v>-6.9693479687626763</v>
      </c>
    </row>
    <row r="11" spans="1:12" hidden="1" x14ac:dyDescent="0.25">
      <c r="A11" s="35">
        <v>12201</v>
      </c>
      <c r="B11" s="47" t="s">
        <v>14</v>
      </c>
      <c r="C11" s="53">
        <v>0</v>
      </c>
      <c r="D11" s="50"/>
      <c r="E11" s="5"/>
      <c r="F11" s="5"/>
      <c r="G11" s="14">
        <f t="shared" si="6"/>
        <v>0</v>
      </c>
      <c r="H11" s="76"/>
      <c r="I11" s="19">
        <f t="shared" ref="I11:I77" si="11">H11-C11</f>
        <v>0</v>
      </c>
      <c r="J11" s="3" t="e">
        <f t="shared" ref="J11:J77" si="12">(H11*100/C11)-100</f>
        <v>#DIV/0!</v>
      </c>
      <c r="K11" s="3">
        <f t="shared" ref="K11:K77" si="13">H11-G11</f>
        <v>0</v>
      </c>
      <c r="L11" s="32" t="e">
        <f t="shared" ref="L11:L77" si="14">(H11*100/G11)-100</f>
        <v>#DIV/0!</v>
      </c>
    </row>
    <row r="12" spans="1:12" ht="30" customHeight="1" x14ac:dyDescent="0.25">
      <c r="A12" s="35">
        <v>13101</v>
      </c>
      <c r="B12" s="47" t="s">
        <v>15</v>
      </c>
      <c r="C12" s="53">
        <v>81303.509999999995</v>
      </c>
      <c r="D12" s="50"/>
      <c r="E12" s="5"/>
      <c r="F12" s="5"/>
      <c r="G12" s="14">
        <f t="shared" si="6"/>
        <v>81303.509999999995</v>
      </c>
      <c r="H12" s="76">
        <v>79300</v>
      </c>
      <c r="I12" s="19">
        <f t="shared" si="11"/>
        <v>-2003.5099999999948</v>
      </c>
      <c r="J12" s="3">
        <f t="shared" si="12"/>
        <v>-2.4642355539139658</v>
      </c>
      <c r="K12" s="3">
        <f t="shared" si="13"/>
        <v>-2003.5099999999948</v>
      </c>
      <c r="L12" s="32">
        <f t="shared" si="14"/>
        <v>-2.4642355539139658</v>
      </c>
    </row>
    <row r="13" spans="1:12" hidden="1" x14ac:dyDescent="0.25">
      <c r="A13" s="35">
        <v>13102</v>
      </c>
      <c r="B13" s="47" t="s">
        <v>16</v>
      </c>
      <c r="C13" s="53">
        <v>0</v>
      </c>
      <c r="D13" s="50"/>
      <c r="E13" s="5"/>
      <c r="F13" s="5"/>
      <c r="G13" s="14">
        <f t="shared" si="6"/>
        <v>0</v>
      </c>
      <c r="H13" s="76"/>
      <c r="I13" s="19">
        <f t="shared" si="11"/>
        <v>0</v>
      </c>
      <c r="J13" s="3" t="e">
        <f t="shared" si="12"/>
        <v>#DIV/0!</v>
      </c>
      <c r="K13" s="3">
        <f t="shared" si="13"/>
        <v>0</v>
      </c>
      <c r="L13" s="32" t="e">
        <f t="shared" si="14"/>
        <v>#DIV/0!</v>
      </c>
    </row>
    <row r="14" spans="1:12" x14ac:dyDescent="0.25">
      <c r="A14" s="35">
        <v>13202</v>
      </c>
      <c r="B14" s="47" t="s">
        <v>17</v>
      </c>
      <c r="C14" s="53">
        <v>1232873.3899999999</v>
      </c>
      <c r="D14" s="50"/>
      <c r="E14" s="5"/>
      <c r="F14" s="5"/>
      <c r="G14" s="14">
        <f t="shared" si="6"/>
        <v>1232873.3899999999</v>
      </c>
      <c r="H14" s="76">
        <v>748677</v>
      </c>
      <c r="I14" s="19">
        <f t="shared" si="11"/>
        <v>-484196.3899999999</v>
      </c>
      <c r="J14" s="3">
        <f t="shared" si="12"/>
        <v>-39.27381302308747</v>
      </c>
      <c r="K14" s="3">
        <f t="shared" si="13"/>
        <v>-484196.3899999999</v>
      </c>
      <c r="L14" s="32">
        <f t="shared" si="14"/>
        <v>-39.27381302308747</v>
      </c>
    </row>
    <row r="15" spans="1:12" x14ac:dyDescent="0.25">
      <c r="A15" s="35">
        <v>13203</v>
      </c>
      <c r="B15" s="47" t="s">
        <v>18</v>
      </c>
      <c r="C15" s="53">
        <v>3300927.86</v>
      </c>
      <c r="D15" s="50"/>
      <c r="E15" s="5"/>
      <c r="F15" s="5"/>
      <c r="G15" s="14">
        <f t="shared" si="6"/>
        <v>3300927.86</v>
      </c>
      <c r="H15" s="76">
        <v>1589448</v>
      </c>
      <c r="I15" s="19">
        <f t="shared" si="11"/>
        <v>-1711479.8599999999</v>
      </c>
      <c r="J15" s="3">
        <f t="shared" si="12"/>
        <v>-51.848447848236219</v>
      </c>
      <c r="K15" s="3">
        <f t="shared" si="13"/>
        <v>-1711479.8599999999</v>
      </c>
      <c r="L15" s="32">
        <f t="shared" si="14"/>
        <v>-51.848447848236219</v>
      </c>
    </row>
    <row r="16" spans="1:12" x14ac:dyDescent="0.25">
      <c r="A16" s="35">
        <v>13401</v>
      </c>
      <c r="B16" s="47" t="s">
        <v>19</v>
      </c>
      <c r="C16" s="53">
        <v>3819337.38</v>
      </c>
      <c r="D16" s="50"/>
      <c r="E16" s="5"/>
      <c r="F16" s="5">
        <v>572890</v>
      </c>
      <c r="G16" s="14">
        <f t="shared" si="6"/>
        <v>4392227.38</v>
      </c>
      <c r="H16" s="76">
        <v>7957140</v>
      </c>
      <c r="I16" s="19">
        <f t="shared" si="11"/>
        <v>4137802.62</v>
      </c>
      <c r="J16" s="3">
        <f t="shared" si="12"/>
        <v>108.33823274339804</v>
      </c>
      <c r="K16" s="3">
        <f t="shared" si="13"/>
        <v>3564912.62</v>
      </c>
      <c r="L16" s="32">
        <f t="shared" si="14"/>
        <v>81.164118147271324</v>
      </c>
    </row>
    <row r="17" spans="1:12" ht="30" x14ac:dyDescent="0.25">
      <c r="A17" s="35">
        <v>14101</v>
      </c>
      <c r="B17" s="47" t="s">
        <v>20</v>
      </c>
      <c r="C17" s="53">
        <v>963358.83</v>
      </c>
      <c r="D17" s="50"/>
      <c r="E17" s="5"/>
      <c r="F17" s="5"/>
      <c r="G17" s="14">
        <f t="shared" si="6"/>
        <v>963358.83</v>
      </c>
      <c r="H17" s="76">
        <v>859573</v>
      </c>
      <c r="I17" s="19">
        <f t="shared" si="11"/>
        <v>-103785.82999999996</v>
      </c>
      <c r="J17" s="3">
        <f t="shared" si="12"/>
        <v>-10.773330431818422</v>
      </c>
      <c r="K17" s="3">
        <f t="shared" si="13"/>
        <v>-103785.82999999996</v>
      </c>
      <c r="L17" s="32">
        <f t="shared" si="14"/>
        <v>-10.773330431818422</v>
      </c>
    </row>
    <row r="18" spans="1:12" ht="30" x14ac:dyDescent="0.25">
      <c r="A18" s="35">
        <v>14102</v>
      </c>
      <c r="B18" s="47" t="s">
        <v>21</v>
      </c>
      <c r="C18" s="53">
        <v>1075866.23</v>
      </c>
      <c r="D18" s="50"/>
      <c r="E18" s="5"/>
      <c r="F18" s="5"/>
      <c r="G18" s="14">
        <f t="shared" si="6"/>
        <v>1075866.23</v>
      </c>
      <c r="H18" s="76">
        <v>894622</v>
      </c>
      <c r="I18" s="19">
        <f t="shared" si="11"/>
        <v>-181244.22999999998</v>
      </c>
      <c r="J18" s="3">
        <f t="shared" si="12"/>
        <v>-16.846353658669997</v>
      </c>
      <c r="K18" s="3">
        <f t="shared" si="13"/>
        <v>-181244.22999999998</v>
      </c>
      <c r="L18" s="32">
        <f t="shared" si="14"/>
        <v>-16.846353658669997</v>
      </c>
    </row>
    <row r="19" spans="1:12" hidden="1" x14ac:dyDescent="0.25">
      <c r="A19" s="35">
        <v>14401</v>
      </c>
      <c r="B19" s="47" t="s">
        <v>94</v>
      </c>
      <c r="C19" s="53"/>
      <c r="D19" s="50"/>
      <c r="E19" s="5"/>
      <c r="F19" s="5"/>
      <c r="G19" s="14"/>
      <c r="H19" s="76"/>
      <c r="I19" s="19">
        <f t="shared" ref="I19" si="15">H19-C19</f>
        <v>0</v>
      </c>
      <c r="J19" s="3" t="e">
        <f t="shared" ref="J19" si="16">(H19*100/C19)-100</f>
        <v>#DIV/0!</v>
      </c>
      <c r="K19" s="3">
        <f t="shared" ref="K19" si="17">H19-G19</f>
        <v>0</v>
      </c>
      <c r="L19" s="32" t="e">
        <f t="shared" ref="L19" si="18">(H19*100/G19)-100</f>
        <v>#DIV/0!</v>
      </c>
    </row>
    <row r="20" spans="1:12" x14ac:dyDescent="0.25">
      <c r="A20" s="35">
        <v>15401</v>
      </c>
      <c r="B20" s="47" t="s">
        <v>22</v>
      </c>
      <c r="C20" s="53">
        <v>809606.51</v>
      </c>
      <c r="D20" s="50"/>
      <c r="E20" s="5"/>
      <c r="F20" s="5"/>
      <c r="G20" s="14">
        <f t="shared" si="6"/>
        <v>809606.51</v>
      </c>
      <c r="H20" s="76">
        <v>737747</v>
      </c>
      <c r="I20" s="19">
        <f t="shared" si="11"/>
        <v>-71859.510000000009</v>
      </c>
      <c r="J20" s="3">
        <f t="shared" si="12"/>
        <v>-8.8758562477468246</v>
      </c>
      <c r="K20" s="3">
        <f t="shared" si="13"/>
        <v>-71859.510000000009</v>
      </c>
      <c r="L20" s="32">
        <f t="shared" si="14"/>
        <v>-8.8758562477468246</v>
      </c>
    </row>
    <row r="21" spans="1:12" x14ac:dyDescent="0.25">
      <c r="A21" s="35">
        <v>15402</v>
      </c>
      <c r="B21" s="47" t="s">
        <v>23</v>
      </c>
      <c r="C21" s="53">
        <v>443138.19</v>
      </c>
      <c r="D21" s="50"/>
      <c r="E21" s="5"/>
      <c r="F21" s="5"/>
      <c r="G21" s="14">
        <f t="shared" si="6"/>
        <v>443138.19</v>
      </c>
      <c r="H21" s="76">
        <v>404163</v>
      </c>
      <c r="I21" s="19">
        <f t="shared" si="11"/>
        <v>-38975.19</v>
      </c>
      <c r="J21" s="3">
        <f t="shared" si="12"/>
        <v>-8.7952676793665603</v>
      </c>
      <c r="K21" s="3">
        <f t="shared" si="13"/>
        <v>-38975.19</v>
      </c>
      <c r="L21" s="32">
        <f t="shared" si="14"/>
        <v>-8.7952676793665603</v>
      </c>
    </row>
    <row r="22" spans="1:12" x14ac:dyDescent="0.25">
      <c r="A22" s="35">
        <v>15403</v>
      </c>
      <c r="B22" s="47" t="s">
        <v>24</v>
      </c>
      <c r="C22" s="53">
        <v>1776096.57</v>
      </c>
      <c r="D22" s="50"/>
      <c r="E22" s="5"/>
      <c r="F22" s="5"/>
      <c r="G22" s="14">
        <f t="shared" si="6"/>
        <v>1776096.57</v>
      </c>
      <c r="H22" s="76">
        <v>1471200</v>
      </c>
      <c r="I22" s="19">
        <f t="shared" si="11"/>
        <v>-304896.57000000007</v>
      </c>
      <c r="J22" s="3">
        <f t="shared" si="12"/>
        <v>-17.166666224686196</v>
      </c>
      <c r="K22" s="3">
        <f t="shared" si="13"/>
        <v>-304896.57000000007</v>
      </c>
      <c r="L22" s="32">
        <f t="shared" si="14"/>
        <v>-17.166666224686196</v>
      </c>
    </row>
    <row r="23" spans="1:12" x14ac:dyDescent="0.25">
      <c r="A23" s="35">
        <v>15404</v>
      </c>
      <c r="B23" s="47" t="s">
        <v>25</v>
      </c>
      <c r="C23" s="53">
        <v>418213.85</v>
      </c>
      <c r="D23" s="50"/>
      <c r="E23" s="5"/>
      <c r="F23" s="5"/>
      <c r="G23" s="14">
        <f t="shared" si="6"/>
        <v>418213.85</v>
      </c>
      <c r="H23" s="76">
        <v>362054</v>
      </c>
      <c r="I23" s="19">
        <f t="shared" si="11"/>
        <v>-56159.849999999977</v>
      </c>
      <c r="J23" s="3">
        <f t="shared" si="12"/>
        <v>-13.428500753860732</v>
      </c>
      <c r="K23" s="3">
        <f t="shared" si="13"/>
        <v>-56159.849999999977</v>
      </c>
      <c r="L23" s="32">
        <f t="shared" si="14"/>
        <v>-13.428500753860732</v>
      </c>
    </row>
    <row r="24" spans="1:12" x14ac:dyDescent="0.25">
      <c r="A24" s="35">
        <v>15405</v>
      </c>
      <c r="B24" s="47" t="s">
        <v>26</v>
      </c>
      <c r="C24" s="53">
        <v>155434.32</v>
      </c>
      <c r="D24" s="50"/>
      <c r="E24" s="5"/>
      <c r="F24" s="5"/>
      <c r="G24" s="14">
        <f t="shared" si="6"/>
        <v>155434.32</v>
      </c>
      <c r="H24" s="76">
        <v>120894</v>
      </c>
      <c r="I24" s="19">
        <f t="shared" si="11"/>
        <v>-34540.320000000007</v>
      </c>
      <c r="J24" s="3">
        <f t="shared" si="12"/>
        <v>-22.22181047274502</v>
      </c>
      <c r="K24" s="3">
        <f t="shared" si="13"/>
        <v>-34540.320000000007</v>
      </c>
      <c r="L24" s="32">
        <f t="shared" si="14"/>
        <v>-22.22181047274502</v>
      </c>
    </row>
    <row r="25" spans="1:12" x14ac:dyDescent="0.25">
      <c r="A25" s="35">
        <v>15406</v>
      </c>
      <c r="B25" s="47" t="s">
        <v>27</v>
      </c>
      <c r="C25" s="53">
        <v>338595.36</v>
      </c>
      <c r="D25" s="50"/>
      <c r="E25" s="5"/>
      <c r="F25" s="5"/>
      <c r="G25" s="14">
        <f t="shared" si="6"/>
        <v>338595.36</v>
      </c>
      <c r="H25" s="76">
        <v>298315</v>
      </c>
      <c r="I25" s="19">
        <f t="shared" si="11"/>
        <v>-40280.359999999986</v>
      </c>
      <c r="J25" s="3">
        <f t="shared" si="12"/>
        <v>-11.896311869128979</v>
      </c>
      <c r="K25" s="3">
        <f t="shared" si="13"/>
        <v>-40280.359999999986</v>
      </c>
      <c r="L25" s="32">
        <f t="shared" si="14"/>
        <v>-11.896311869128979</v>
      </c>
    </row>
    <row r="26" spans="1:12" x14ac:dyDescent="0.25">
      <c r="A26" s="35">
        <v>15412</v>
      </c>
      <c r="B26" s="47" t="s">
        <v>28</v>
      </c>
      <c r="C26" s="53">
        <v>53294.400000000001</v>
      </c>
      <c r="D26" s="50"/>
      <c r="E26" s="5"/>
      <c r="F26" s="5">
        <v>5000</v>
      </c>
      <c r="G26" s="14">
        <f t="shared" si="6"/>
        <v>58294.400000000001</v>
      </c>
      <c r="H26" s="76">
        <v>178095</v>
      </c>
      <c r="I26" s="19">
        <f t="shared" si="11"/>
        <v>124800.6</v>
      </c>
      <c r="J26" s="3">
        <f t="shared" si="12"/>
        <v>234.17207061154642</v>
      </c>
      <c r="K26" s="3">
        <f t="shared" si="13"/>
        <v>119800.6</v>
      </c>
      <c r="L26" s="32">
        <f t="shared" si="14"/>
        <v>205.50962013503869</v>
      </c>
    </row>
    <row r="27" spans="1:12" hidden="1" x14ac:dyDescent="0.25">
      <c r="A27" s="35">
        <v>15901</v>
      </c>
      <c r="B27" s="47" t="s">
        <v>29</v>
      </c>
      <c r="C27" s="53">
        <v>0</v>
      </c>
      <c r="D27" s="50"/>
      <c r="E27" s="5"/>
      <c r="F27" s="5"/>
      <c r="G27" s="14">
        <f t="shared" si="6"/>
        <v>0</v>
      </c>
      <c r="H27" s="76"/>
      <c r="I27" s="19">
        <f t="shared" si="11"/>
        <v>0</v>
      </c>
      <c r="J27" s="3" t="e">
        <f t="shared" si="12"/>
        <v>#DIV/0!</v>
      </c>
      <c r="K27" s="3">
        <f t="shared" si="13"/>
        <v>0</v>
      </c>
      <c r="L27" s="32" t="e">
        <f t="shared" si="14"/>
        <v>#DIV/0!</v>
      </c>
    </row>
    <row r="28" spans="1:12" hidden="1" x14ac:dyDescent="0.25">
      <c r="A28" s="35">
        <v>15914</v>
      </c>
      <c r="B28" s="47" t="s">
        <v>30</v>
      </c>
      <c r="C28" s="53">
        <v>0</v>
      </c>
      <c r="D28" s="50"/>
      <c r="E28" s="5"/>
      <c r="F28" s="5"/>
      <c r="G28" s="14">
        <f t="shared" si="6"/>
        <v>0</v>
      </c>
      <c r="H28" s="76"/>
      <c r="I28" s="19">
        <f t="shared" si="11"/>
        <v>0</v>
      </c>
      <c r="J28" s="3" t="e">
        <f t="shared" si="12"/>
        <v>#DIV/0!</v>
      </c>
      <c r="K28" s="3">
        <f t="shared" si="13"/>
        <v>0</v>
      </c>
      <c r="L28" s="32" t="e">
        <f t="shared" si="14"/>
        <v>#DIV/0!</v>
      </c>
    </row>
    <row r="29" spans="1:12" ht="30" x14ac:dyDescent="0.25">
      <c r="A29" s="35">
        <v>16101</v>
      </c>
      <c r="B29" s="47" t="s">
        <v>31</v>
      </c>
      <c r="C29" s="53">
        <v>786092.87</v>
      </c>
      <c r="D29" s="50"/>
      <c r="E29" s="5">
        <v>-5000</v>
      </c>
      <c r="F29" s="5"/>
      <c r="G29" s="14">
        <f t="shared" si="6"/>
        <v>781092.87</v>
      </c>
      <c r="H29" s="76">
        <v>861701</v>
      </c>
      <c r="I29" s="19">
        <f t="shared" si="11"/>
        <v>75608.13</v>
      </c>
      <c r="J29" s="3">
        <f t="shared" si="12"/>
        <v>9.6182185191426584</v>
      </c>
      <c r="K29" s="3">
        <f t="shared" si="13"/>
        <v>80608.13</v>
      </c>
      <c r="L29" s="32">
        <f t="shared" si="14"/>
        <v>10.319916247603189</v>
      </c>
    </row>
    <row r="30" spans="1:12" x14ac:dyDescent="0.25">
      <c r="A30" s="35">
        <v>17101</v>
      </c>
      <c r="B30" s="47" t="s">
        <v>32</v>
      </c>
      <c r="C30" s="53">
        <v>17434540.960000001</v>
      </c>
      <c r="D30" s="50"/>
      <c r="E30" s="5">
        <v>-572890</v>
      </c>
      <c r="F30" s="5"/>
      <c r="G30" s="14">
        <f t="shared" si="6"/>
        <v>16861650.960000001</v>
      </c>
      <c r="H30" s="76">
        <v>20737362</v>
      </c>
      <c r="I30" s="19">
        <f t="shared" si="11"/>
        <v>3302821.0399999991</v>
      </c>
      <c r="J30" s="3">
        <f t="shared" si="12"/>
        <v>18.944123895075009</v>
      </c>
      <c r="K30" s="3">
        <f t="shared" si="13"/>
        <v>3875711.0399999991</v>
      </c>
      <c r="L30" s="32">
        <f t="shared" si="14"/>
        <v>22.98535919877682</v>
      </c>
    </row>
    <row r="31" spans="1:12" x14ac:dyDescent="0.25">
      <c r="A31" s="36"/>
      <c r="B31" s="16"/>
      <c r="C31" s="25"/>
      <c r="D31" s="51"/>
      <c r="E31" s="6"/>
      <c r="F31" s="6"/>
      <c r="G31" s="16"/>
      <c r="H31" s="76"/>
      <c r="I31" s="19"/>
      <c r="J31" s="3"/>
      <c r="K31" s="3"/>
      <c r="L31" s="32"/>
    </row>
    <row r="32" spans="1:12" x14ac:dyDescent="0.25">
      <c r="A32" s="33">
        <v>200000</v>
      </c>
      <c r="B32" s="46" t="s">
        <v>33</v>
      </c>
      <c r="C32" s="24">
        <f t="shared" ref="C32:K32" si="19">SUM(C33:C53)</f>
        <v>312214.91999999993</v>
      </c>
      <c r="D32" s="20">
        <f t="shared" si="19"/>
        <v>0</v>
      </c>
      <c r="E32" s="4">
        <f t="shared" si="19"/>
        <v>0</v>
      </c>
      <c r="F32" s="4">
        <f t="shared" si="19"/>
        <v>0</v>
      </c>
      <c r="G32" s="15">
        <f t="shared" si="19"/>
        <v>312214.91999999993</v>
      </c>
      <c r="H32" s="77">
        <f>SUM(H33:H53)</f>
        <v>370250.4</v>
      </c>
      <c r="I32" s="20">
        <f t="shared" si="19"/>
        <v>58035.480000000032</v>
      </c>
      <c r="J32" s="4">
        <f t="shared" si="12"/>
        <v>18.58831089814673</v>
      </c>
      <c r="K32" s="4">
        <f t="shared" si="19"/>
        <v>58035.480000000032</v>
      </c>
      <c r="L32" s="34">
        <f t="shared" si="14"/>
        <v>18.58831089814673</v>
      </c>
    </row>
    <row r="33" spans="1:12" x14ac:dyDescent="0.25">
      <c r="A33" s="35">
        <v>21101</v>
      </c>
      <c r="B33" s="47" t="s">
        <v>34</v>
      </c>
      <c r="C33" s="53">
        <v>45604.92</v>
      </c>
      <c r="D33" s="50"/>
      <c r="E33" s="5"/>
      <c r="F33" s="5"/>
      <c r="G33" s="14">
        <f t="shared" ref="G33:G53" si="20">SUM(C33:F33)</f>
        <v>45604.92</v>
      </c>
      <c r="H33" s="76">
        <v>46000.08</v>
      </c>
      <c r="I33" s="19">
        <f t="shared" si="11"/>
        <v>395.16000000000349</v>
      </c>
      <c r="J33" s="3">
        <f t="shared" si="12"/>
        <v>0.86648545814793465</v>
      </c>
      <c r="K33" s="3">
        <f t="shared" si="13"/>
        <v>395.16000000000349</v>
      </c>
      <c r="L33" s="32">
        <f t="shared" si="14"/>
        <v>0.86648545814793465</v>
      </c>
    </row>
    <row r="34" spans="1:12" x14ac:dyDescent="0.25">
      <c r="A34" s="35">
        <v>21102</v>
      </c>
      <c r="B34" s="47" t="s">
        <v>35</v>
      </c>
      <c r="C34" s="53">
        <v>0</v>
      </c>
      <c r="D34" s="50"/>
      <c r="E34" s="5"/>
      <c r="F34" s="5"/>
      <c r="G34" s="14">
        <f t="shared" si="20"/>
        <v>0</v>
      </c>
      <c r="H34" s="76">
        <v>8000.04</v>
      </c>
      <c r="I34" s="19">
        <f t="shared" si="11"/>
        <v>8000.04</v>
      </c>
      <c r="J34" s="3">
        <v>100</v>
      </c>
      <c r="K34" s="3">
        <f t="shared" si="13"/>
        <v>8000.04</v>
      </c>
      <c r="L34" s="32">
        <v>100</v>
      </c>
    </row>
    <row r="35" spans="1:12" ht="30" x14ac:dyDescent="0.25">
      <c r="A35" s="35">
        <v>21201</v>
      </c>
      <c r="B35" s="47" t="s">
        <v>36</v>
      </c>
      <c r="C35" s="53">
        <v>1972.2</v>
      </c>
      <c r="D35" s="50"/>
      <c r="E35" s="5"/>
      <c r="F35" s="5"/>
      <c r="G35" s="14">
        <f t="shared" si="20"/>
        <v>1972.2</v>
      </c>
      <c r="H35" s="76"/>
      <c r="I35" s="19">
        <f t="shared" si="11"/>
        <v>-1972.2</v>
      </c>
      <c r="J35" s="3">
        <f t="shared" si="12"/>
        <v>-100</v>
      </c>
      <c r="K35" s="3">
        <f t="shared" si="13"/>
        <v>-1972.2</v>
      </c>
      <c r="L35" s="32">
        <f t="shared" si="14"/>
        <v>-100</v>
      </c>
    </row>
    <row r="36" spans="1:12" ht="45" x14ac:dyDescent="0.25">
      <c r="A36" s="35">
        <v>21401</v>
      </c>
      <c r="B36" s="47" t="s">
        <v>37</v>
      </c>
      <c r="C36" s="53">
        <v>14694.48</v>
      </c>
      <c r="D36" s="50"/>
      <c r="E36" s="5"/>
      <c r="F36" s="5"/>
      <c r="G36" s="14">
        <f t="shared" si="20"/>
        <v>14694.48</v>
      </c>
      <c r="H36" s="76"/>
      <c r="I36" s="19">
        <f t="shared" si="11"/>
        <v>-14694.48</v>
      </c>
      <c r="J36" s="3">
        <f t="shared" si="12"/>
        <v>-100</v>
      </c>
      <c r="K36" s="3">
        <f t="shared" si="13"/>
        <v>-14694.48</v>
      </c>
      <c r="L36" s="32">
        <f t="shared" si="14"/>
        <v>-100</v>
      </c>
    </row>
    <row r="37" spans="1:12" x14ac:dyDescent="0.25">
      <c r="A37" s="35">
        <v>21501</v>
      </c>
      <c r="B37" s="47" t="s">
        <v>38</v>
      </c>
      <c r="C37" s="53">
        <v>12480</v>
      </c>
      <c r="D37" s="50"/>
      <c r="E37" s="5"/>
      <c r="F37" s="5"/>
      <c r="G37" s="14">
        <f t="shared" si="20"/>
        <v>12480</v>
      </c>
      <c r="H37" s="76">
        <v>45000</v>
      </c>
      <c r="I37" s="19">
        <f t="shared" si="11"/>
        <v>32520</v>
      </c>
      <c r="J37" s="3">
        <f t="shared" si="12"/>
        <v>260.57692307692309</v>
      </c>
      <c r="K37" s="3">
        <f t="shared" si="13"/>
        <v>32520</v>
      </c>
      <c r="L37" s="32">
        <f t="shared" si="14"/>
        <v>260.57692307692309</v>
      </c>
    </row>
    <row r="38" spans="1:12" x14ac:dyDescent="0.25">
      <c r="A38" s="35">
        <v>21601</v>
      </c>
      <c r="B38" s="47" t="s">
        <v>39</v>
      </c>
      <c r="C38" s="53">
        <v>14098.68</v>
      </c>
      <c r="D38" s="50"/>
      <c r="E38" s="5"/>
      <c r="F38" s="5"/>
      <c r="G38" s="14">
        <f t="shared" si="20"/>
        <v>14098.68</v>
      </c>
      <c r="H38" s="76">
        <v>16000.08</v>
      </c>
      <c r="I38" s="19">
        <f t="shared" si="11"/>
        <v>1901.3999999999996</v>
      </c>
      <c r="J38" s="3">
        <f t="shared" si="12"/>
        <v>13.486368936666409</v>
      </c>
      <c r="K38" s="3">
        <f t="shared" si="13"/>
        <v>1901.3999999999996</v>
      </c>
      <c r="L38" s="32">
        <f t="shared" si="14"/>
        <v>13.486368936666409</v>
      </c>
    </row>
    <row r="39" spans="1:12" x14ac:dyDescent="0.25">
      <c r="A39" s="35">
        <v>22104</v>
      </c>
      <c r="B39" s="47" t="s">
        <v>40</v>
      </c>
      <c r="C39" s="53">
        <v>17393.759999999998</v>
      </c>
      <c r="D39" s="50"/>
      <c r="E39" s="5"/>
      <c r="F39" s="5"/>
      <c r="G39" s="14">
        <f t="shared" si="20"/>
        <v>17393.759999999998</v>
      </c>
      <c r="H39" s="76"/>
      <c r="I39" s="19">
        <f t="shared" si="11"/>
        <v>-17393.759999999998</v>
      </c>
      <c r="J39" s="3">
        <f t="shared" si="12"/>
        <v>-100</v>
      </c>
      <c r="K39" s="3">
        <f t="shared" si="13"/>
        <v>-17393.759999999998</v>
      </c>
      <c r="L39" s="32">
        <f t="shared" si="14"/>
        <v>-100</v>
      </c>
    </row>
    <row r="40" spans="1:12" x14ac:dyDescent="0.25">
      <c r="A40" s="35">
        <v>22105</v>
      </c>
      <c r="B40" s="47" t="s">
        <v>41</v>
      </c>
      <c r="C40" s="53">
        <v>34024.199999999997</v>
      </c>
      <c r="D40" s="50"/>
      <c r="E40" s="5"/>
      <c r="F40" s="5"/>
      <c r="G40" s="14">
        <f t="shared" si="20"/>
        <v>34024.199999999997</v>
      </c>
      <c r="H40" s="76">
        <v>75000</v>
      </c>
      <c r="I40" s="19">
        <f t="shared" si="11"/>
        <v>40975.800000000003</v>
      </c>
      <c r="J40" s="3">
        <f t="shared" si="12"/>
        <v>120.43134004620242</v>
      </c>
      <c r="K40" s="3">
        <f t="shared" si="13"/>
        <v>40975.800000000003</v>
      </c>
      <c r="L40" s="32">
        <f t="shared" si="14"/>
        <v>120.43134004620242</v>
      </c>
    </row>
    <row r="41" spans="1:12" x14ac:dyDescent="0.25">
      <c r="A41" s="35">
        <v>22106</v>
      </c>
      <c r="B41" s="47" t="s">
        <v>42</v>
      </c>
      <c r="C41" s="53">
        <v>35475.24</v>
      </c>
      <c r="D41" s="50"/>
      <c r="E41" s="5"/>
      <c r="F41" s="5"/>
      <c r="G41" s="14">
        <f t="shared" si="20"/>
        <v>35475.24</v>
      </c>
      <c r="H41" s="76">
        <v>40000.080000000002</v>
      </c>
      <c r="I41" s="19">
        <f t="shared" si="11"/>
        <v>4524.8400000000038</v>
      </c>
      <c r="J41" s="3">
        <f t="shared" si="12"/>
        <v>12.754924279582042</v>
      </c>
      <c r="K41" s="3">
        <f t="shared" si="13"/>
        <v>4524.8400000000038</v>
      </c>
      <c r="L41" s="32">
        <f t="shared" si="14"/>
        <v>12.754924279582042</v>
      </c>
    </row>
    <row r="42" spans="1:12" x14ac:dyDescent="0.25">
      <c r="A42" s="35">
        <v>24501</v>
      </c>
      <c r="B42" s="47" t="s">
        <v>43</v>
      </c>
      <c r="C42" s="53">
        <v>2570.88</v>
      </c>
      <c r="D42" s="50"/>
      <c r="E42" s="5"/>
      <c r="F42" s="5"/>
      <c r="G42" s="14">
        <f t="shared" si="20"/>
        <v>2570.88</v>
      </c>
      <c r="H42" s="76"/>
      <c r="I42" s="19">
        <f t="shared" si="11"/>
        <v>-2570.88</v>
      </c>
      <c r="J42" s="3">
        <f t="shared" si="12"/>
        <v>-100</v>
      </c>
      <c r="K42" s="3">
        <f t="shared" si="13"/>
        <v>-2570.88</v>
      </c>
      <c r="L42" s="32">
        <f t="shared" si="14"/>
        <v>-100</v>
      </c>
    </row>
    <row r="43" spans="1:12" x14ac:dyDescent="0.25">
      <c r="A43" s="35">
        <v>24601</v>
      </c>
      <c r="B43" s="47" t="s">
        <v>44</v>
      </c>
      <c r="C43" s="53">
        <v>2785.08</v>
      </c>
      <c r="D43" s="50"/>
      <c r="E43" s="5"/>
      <c r="F43" s="5"/>
      <c r="G43" s="14">
        <f t="shared" si="20"/>
        <v>2785.08</v>
      </c>
      <c r="H43" s="76"/>
      <c r="I43" s="19">
        <f t="shared" si="11"/>
        <v>-2785.08</v>
      </c>
      <c r="J43" s="3">
        <f t="shared" si="12"/>
        <v>-100</v>
      </c>
      <c r="K43" s="3">
        <f t="shared" si="13"/>
        <v>-2785.08</v>
      </c>
      <c r="L43" s="32">
        <f t="shared" si="14"/>
        <v>-100</v>
      </c>
    </row>
    <row r="44" spans="1:12" x14ac:dyDescent="0.25">
      <c r="A44" s="35">
        <v>24801</v>
      </c>
      <c r="B44" s="47" t="s">
        <v>92</v>
      </c>
      <c r="C44" s="53"/>
      <c r="D44" s="50"/>
      <c r="E44" s="5"/>
      <c r="F44" s="5"/>
      <c r="G44" s="14">
        <f t="shared" si="20"/>
        <v>0</v>
      </c>
      <c r="H44" s="76">
        <v>12000</v>
      </c>
      <c r="I44" s="19">
        <f t="shared" ref="I44" si="21">H44-C44</f>
        <v>12000</v>
      </c>
      <c r="J44" s="3">
        <v>100</v>
      </c>
      <c r="K44" s="3">
        <f t="shared" ref="K44" si="22">H44-G44</f>
        <v>12000</v>
      </c>
      <c r="L44" s="32">
        <v>100</v>
      </c>
    </row>
    <row r="45" spans="1:12" ht="30" x14ac:dyDescent="0.25">
      <c r="A45" s="35">
        <v>24901</v>
      </c>
      <c r="B45" s="47" t="s">
        <v>45</v>
      </c>
      <c r="C45" s="53">
        <v>3856.32</v>
      </c>
      <c r="D45" s="50"/>
      <c r="E45" s="5"/>
      <c r="F45" s="5"/>
      <c r="G45" s="14">
        <f t="shared" si="20"/>
        <v>3856.32</v>
      </c>
      <c r="H45" s="76"/>
      <c r="I45" s="19">
        <f t="shared" si="11"/>
        <v>-3856.32</v>
      </c>
      <c r="J45" s="3">
        <f t="shared" si="12"/>
        <v>-100</v>
      </c>
      <c r="K45" s="3">
        <f t="shared" si="13"/>
        <v>-3856.32</v>
      </c>
      <c r="L45" s="32">
        <f t="shared" si="14"/>
        <v>-100</v>
      </c>
    </row>
    <row r="46" spans="1:12" ht="30" x14ac:dyDescent="0.25">
      <c r="A46" s="35">
        <v>25601</v>
      </c>
      <c r="B46" s="47" t="s">
        <v>93</v>
      </c>
      <c r="C46" s="53"/>
      <c r="D46" s="50"/>
      <c r="E46" s="5"/>
      <c r="F46" s="5"/>
      <c r="G46" s="14">
        <f t="shared" si="20"/>
        <v>0</v>
      </c>
      <c r="H46" s="76">
        <v>26250</v>
      </c>
      <c r="I46" s="19">
        <f t="shared" ref="I46" si="23">H46-C46</f>
        <v>26250</v>
      </c>
      <c r="J46" s="3">
        <v>100</v>
      </c>
      <c r="K46" s="3">
        <f t="shared" ref="K46" si="24">H46-G46</f>
        <v>26250</v>
      </c>
      <c r="L46" s="32">
        <v>100</v>
      </c>
    </row>
    <row r="47" spans="1:12" x14ac:dyDescent="0.25">
      <c r="A47" s="35">
        <v>26101</v>
      </c>
      <c r="B47" s="47" t="s">
        <v>46</v>
      </c>
      <c r="C47" s="53">
        <v>110785.56</v>
      </c>
      <c r="D47" s="50"/>
      <c r="E47" s="5"/>
      <c r="F47" s="5"/>
      <c r="G47" s="14">
        <f t="shared" si="20"/>
        <v>110785.56</v>
      </c>
      <c r="H47" s="76">
        <v>88000.08</v>
      </c>
      <c r="I47" s="19">
        <f t="shared" si="11"/>
        <v>-22785.479999999996</v>
      </c>
      <c r="J47" s="3">
        <f t="shared" si="12"/>
        <v>-20.567193052957435</v>
      </c>
      <c r="K47" s="3">
        <f t="shared" si="13"/>
        <v>-22785.479999999996</v>
      </c>
      <c r="L47" s="32">
        <f t="shared" si="14"/>
        <v>-20.567193052957435</v>
      </c>
    </row>
    <row r="48" spans="1:12" x14ac:dyDescent="0.25">
      <c r="A48" s="35">
        <v>29101</v>
      </c>
      <c r="B48" s="47" t="s">
        <v>47</v>
      </c>
      <c r="C48" s="53">
        <v>5491.2</v>
      </c>
      <c r="D48" s="50"/>
      <c r="E48" s="5"/>
      <c r="F48" s="5"/>
      <c r="G48" s="14">
        <f t="shared" si="20"/>
        <v>5491.2</v>
      </c>
      <c r="H48" s="76">
        <v>6000</v>
      </c>
      <c r="I48" s="19">
        <f t="shared" si="11"/>
        <v>508.80000000000018</v>
      </c>
      <c r="J48" s="3">
        <f t="shared" si="12"/>
        <v>9.2657342657342667</v>
      </c>
      <c r="K48" s="3">
        <f t="shared" si="13"/>
        <v>508.80000000000018</v>
      </c>
      <c r="L48" s="32">
        <f t="shared" si="14"/>
        <v>9.2657342657342667</v>
      </c>
    </row>
    <row r="49" spans="1:12" ht="30" x14ac:dyDescent="0.25">
      <c r="A49" s="35">
        <v>29201</v>
      </c>
      <c r="B49" s="47" t="s">
        <v>48</v>
      </c>
      <c r="C49" s="53">
        <v>2745.6</v>
      </c>
      <c r="D49" s="50"/>
      <c r="E49" s="5"/>
      <c r="F49" s="5"/>
      <c r="G49" s="14">
        <f t="shared" si="20"/>
        <v>2745.6</v>
      </c>
      <c r="H49" s="76"/>
      <c r="I49" s="19">
        <f t="shared" si="11"/>
        <v>-2745.6</v>
      </c>
      <c r="J49" s="3">
        <f t="shared" si="12"/>
        <v>-100</v>
      </c>
      <c r="K49" s="3">
        <f t="shared" si="13"/>
        <v>-2745.6</v>
      </c>
      <c r="L49" s="32">
        <f t="shared" si="14"/>
        <v>-100</v>
      </c>
    </row>
    <row r="50" spans="1:12" ht="30" x14ac:dyDescent="0.25">
      <c r="A50" s="35">
        <v>29301</v>
      </c>
      <c r="B50" s="47" t="s">
        <v>49</v>
      </c>
      <c r="C50" s="53">
        <v>8236.7999999999993</v>
      </c>
      <c r="D50" s="50"/>
      <c r="E50" s="5"/>
      <c r="F50" s="5"/>
      <c r="G50" s="14">
        <f t="shared" si="20"/>
        <v>8236.7999999999993</v>
      </c>
      <c r="H50" s="76"/>
      <c r="I50" s="19">
        <f t="shared" si="11"/>
        <v>-8236.7999999999993</v>
      </c>
      <c r="J50" s="3">
        <f t="shared" si="12"/>
        <v>-100</v>
      </c>
      <c r="K50" s="3">
        <f t="shared" si="13"/>
        <v>-8236.7999999999993</v>
      </c>
      <c r="L50" s="32">
        <f t="shared" si="14"/>
        <v>-100</v>
      </c>
    </row>
    <row r="51" spans="1:12" ht="45" x14ac:dyDescent="0.25">
      <c r="A51" s="35">
        <v>29401</v>
      </c>
      <c r="B51" s="47" t="s">
        <v>50</v>
      </c>
      <c r="C51" s="53">
        <v>0</v>
      </c>
      <c r="D51" s="50"/>
      <c r="E51" s="5"/>
      <c r="F51" s="5"/>
      <c r="G51" s="14">
        <f t="shared" si="20"/>
        <v>0</v>
      </c>
      <c r="H51" s="76">
        <v>8000.04</v>
      </c>
      <c r="I51" s="19">
        <f t="shared" si="11"/>
        <v>8000.04</v>
      </c>
      <c r="J51" s="3">
        <v>100</v>
      </c>
      <c r="K51" s="3">
        <f t="shared" si="13"/>
        <v>8000.04</v>
      </c>
      <c r="L51" s="32">
        <v>100</v>
      </c>
    </row>
    <row r="52" spans="1:12" ht="45" hidden="1" x14ac:dyDescent="0.25">
      <c r="A52" s="35">
        <v>29804</v>
      </c>
      <c r="B52" s="47" t="s">
        <v>51</v>
      </c>
      <c r="C52" s="53">
        <v>0</v>
      </c>
      <c r="D52" s="50"/>
      <c r="E52" s="5"/>
      <c r="F52" s="5"/>
      <c r="G52" s="14">
        <f t="shared" si="20"/>
        <v>0</v>
      </c>
      <c r="H52" s="76"/>
      <c r="I52" s="19">
        <f t="shared" si="11"/>
        <v>0</v>
      </c>
      <c r="J52" s="3" t="e">
        <f t="shared" si="12"/>
        <v>#DIV/0!</v>
      </c>
      <c r="K52" s="3">
        <f t="shared" si="13"/>
        <v>0</v>
      </c>
      <c r="L52" s="32" t="e">
        <f t="shared" si="14"/>
        <v>#DIV/0!</v>
      </c>
    </row>
    <row r="53" spans="1:12" ht="45" hidden="1" x14ac:dyDescent="0.25">
      <c r="A53" s="35">
        <v>29805</v>
      </c>
      <c r="B53" s="47" t="s">
        <v>52</v>
      </c>
      <c r="C53" s="53">
        <v>0</v>
      </c>
      <c r="D53" s="50"/>
      <c r="E53" s="5"/>
      <c r="F53" s="5"/>
      <c r="G53" s="14">
        <f t="shared" si="20"/>
        <v>0</v>
      </c>
      <c r="H53" s="76"/>
      <c r="I53" s="19">
        <f t="shared" si="11"/>
        <v>0</v>
      </c>
      <c r="J53" s="3" t="e">
        <f t="shared" si="12"/>
        <v>#DIV/0!</v>
      </c>
      <c r="K53" s="3">
        <f t="shared" si="13"/>
        <v>0</v>
      </c>
      <c r="L53" s="32" t="e">
        <f t="shared" si="14"/>
        <v>#DIV/0!</v>
      </c>
    </row>
    <row r="54" spans="1:12" x14ac:dyDescent="0.25">
      <c r="A54" s="36"/>
      <c r="B54" s="16"/>
      <c r="C54" s="25"/>
      <c r="D54" s="51"/>
      <c r="E54" s="6"/>
      <c r="F54" s="6"/>
      <c r="G54" s="16"/>
      <c r="H54" s="76"/>
      <c r="I54" s="19"/>
      <c r="J54" s="3"/>
      <c r="K54" s="3"/>
      <c r="L54" s="32"/>
    </row>
    <row r="55" spans="1:12" x14ac:dyDescent="0.25">
      <c r="A55" s="33">
        <v>300000</v>
      </c>
      <c r="B55" s="46" t="s">
        <v>53</v>
      </c>
      <c r="C55" s="24">
        <f>SUM(C56:C80)</f>
        <v>9651597.9400000013</v>
      </c>
      <c r="D55" s="20">
        <f t="shared" ref="D55:K55" si="25">SUM(D56:D80)</f>
        <v>0</v>
      </c>
      <c r="E55" s="4">
        <f t="shared" si="25"/>
        <v>-24959.99</v>
      </c>
      <c r="F55" s="4">
        <f t="shared" si="25"/>
        <v>24959.99</v>
      </c>
      <c r="G55" s="15">
        <f t="shared" si="25"/>
        <v>9651597.9400000013</v>
      </c>
      <c r="H55" s="77">
        <f t="shared" si="25"/>
        <v>12834104.279999997</v>
      </c>
      <c r="I55" s="20">
        <f t="shared" si="25"/>
        <v>3182506.3400000003</v>
      </c>
      <c r="J55" s="4">
        <f t="shared" si="12"/>
        <v>32.973880178021545</v>
      </c>
      <c r="K55" s="4">
        <f t="shared" si="25"/>
        <v>3182506.3400000003</v>
      </c>
      <c r="L55" s="34">
        <f t="shared" si="14"/>
        <v>32.973880178021545</v>
      </c>
    </row>
    <row r="56" spans="1:12" x14ac:dyDescent="0.25">
      <c r="A56" s="35">
        <v>31101</v>
      </c>
      <c r="B56" s="47" t="s">
        <v>54</v>
      </c>
      <c r="C56" s="53">
        <v>166399.92000000001</v>
      </c>
      <c r="D56" s="50"/>
      <c r="E56" s="5"/>
      <c r="F56" s="5">
        <v>24959.99</v>
      </c>
      <c r="G56" s="14">
        <f t="shared" ref="G56:G80" si="26">SUM(C56:F56)</f>
        <v>191359.91</v>
      </c>
      <c r="H56" s="76"/>
      <c r="I56" s="19">
        <f t="shared" si="11"/>
        <v>-166399.92000000001</v>
      </c>
      <c r="J56" s="3">
        <f t="shared" si="12"/>
        <v>-100</v>
      </c>
      <c r="K56" s="3">
        <f t="shared" si="13"/>
        <v>-191359.91</v>
      </c>
      <c r="L56" s="32">
        <f t="shared" si="14"/>
        <v>-100</v>
      </c>
    </row>
    <row r="57" spans="1:12" x14ac:dyDescent="0.25">
      <c r="A57" s="35">
        <v>31401</v>
      </c>
      <c r="B57" s="47" t="s">
        <v>55</v>
      </c>
      <c r="C57" s="53">
        <v>3120</v>
      </c>
      <c r="D57" s="50"/>
      <c r="E57" s="5"/>
      <c r="F57" s="5"/>
      <c r="G57" s="14">
        <f t="shared" si="26"/>
        <v>3120</v>
      </c>
      <c r="H57" s="76"/>
      <c r="I57" s="19">
        <f t="shared" si="11"/>
        <v>-3120</v>
      </c>
      <c r="J57" s="3">
        <f t="shared" si="12"/>
        <v>-100</v>
      </c>
      <c r="K57" s="3">
        <f t="shared" si="13"/>
        <v>-3120</v>
      </c>
      <c r="L57" s="32">
        <f t="shared" si="14"/>
        <v>-100</v>
      </c>
    </row>
    <row r="58" spans="1:12" x14ac:dyDescent="0.25">
      <c r="A58" s="35">
        <v>31501</v>
      </c>
      <c r="B58" s="47" t="s">
        <v>56</v>
      </c>
      <c r="C58" s="53">
        <v>24922.560000000001</v>
      </c>
      <c r="D58" s="50"/>
      <c r="E58" s="5"/>
      <c r="F58" s="5"/>
      <c r="G58" s="14">
        <f t="shared" si="26"/>
        <v>24922.560000000001</v>
      </c>
      <c r="H58" s="76"/>
      <c r="I58" s="19">
        <f t="shared" si="11"/>
        <v>-24922.560000000001</v>
      </c>
      <c r="J58" s="3">
        <f t="shared" si="12"/>
        <v>-100</v>
      </c>
      <c r="K58" s="3">
        <f t="shared" si="13"/>
        <v>-24922.560000000001</v>
      </c>
      <c r="L58" s="32">
        <f t="shared" si="14"/>
        <v>-100</v>
      </c>
    </row>
    <row r="59" spans="1:12" ht="30" hidden="1" x14ac:dyDescent="0.25">
      <c r="A59" s="35">
        <v>31701</v>
      </c>
      <c r="B59" s="47" t="s">
        <v>57</v>
      </c>
      <c r="C59" s="53">
        <v>0</v>
      </c>
      <c r="D59" s="50"/>
      <c r="E59" s="5"/>
      <c r="F59" s="5"/>
      <c r="G59" s="14">
        <f t="shared" si="26"/>
        <v>0</v>
      </c>
      <c r="H59" s="76"/>
      <c r="I59" s="19">
        <f t="shared" si="11"/>
        <v>0</v>
      </c>
      <c r="J59" s="3" t="e">
        <f t="shared" si="12"/>
        <v>#DIV/0!</v>
      </c>
      <c r="K59" s="3">
        <f t="shared" si="13"/>
        <v>0</v>
      </c>
      <c r="L59" s="32" t="e">
        <f t="shared" si="14"/>
        <v>#DIV/0!</v>
      </c>
    </row>
    <row r="60" spans="1:12" hidden="1" x14ac:dyDescent="0.25">
      <c r="A60" s="35">
        <v>31801</v>
      </c>
      <c r="B60" s="47" t="s">
        <v>58</v>
      </c>
      <c r="C60" s="53">
        <v>0</v>
      </c>
      <c r="D60" s="50"/>
      <c r="E60" s="5"/>
      <c r="F60" s="5"/>
      <c r="G60" s="14">
        <f t="shared" si="26"/>
        <v>0</v>
      </c>
      <c r="H60" s="76"/>
      <c r="I60" s="19">
        <f t="shared" si="11"/>
        <v>0</v>
      </c>
      <c r="J60" s="3" t="e">
        <f t="shared" si="12"/>
        <v>#DIV/0!</v>
      </c>
      <c r="K60" s="3">
        <f t="shared" si="13"/>
        <v>0</v>
      </c>
      <c r="L60" s="32" t="e">
        <f t="shared" si="14"/>
        <v>#DIV/0!</v>
      </c>
    </row>
    <row r="61" spans="1:12" x14ac:dyDescent="0.25">
      <c r="A61" s="35">
        <v>32201</v>
      </c>
      <c r="B61" s="47" t="s">
        <v>59</v>
      </c>
      <c r="C61" s="53">
        <v>667182.46</v>
      </c>
      <c r="D61" s="50"/>
      <c r="E61" s="5"/>
      <c r="F61" s="5"/>
      <c r="G61" s="14">
        <f t="shared" si="26"/>
        <v>667182.46</v>
      </c>
      <c r="H61" s="76">
        <v>320000.03999999998</v>
      </c>
      <c r="I61" s="19">
        <f t="shared" si="11"/>
        <v>-347182.42</v>
      </c>
      <c r="J61" s="3">
        <f t="shared" si="12"/>
        <v>-52.037102414233132</v>
      </c>
      <c r="K61" s="3">
        <f t="shared" si="13"/>
        <v>-347182.42</v>
      </c>
      <c r="L61" s="32">
        <f t="shared" si="14"/>
        <v>-52.037102414233132</v>
      </c>
    </row>
    <row r="62" spans="1:12" ht="45" x14ac:dyDescent="0.25">
      <c r="A62" s="35">
        <v>32301</v>
      </c>
      <c r="B62" s="47" t="s">
        <v>60</v>
      </c>
      <c r="C62" s="53">
        <v>3379999.92</v>
      </c>
      <c r="D62" s="50"/>
      <c r="E62" s="5"/>
      <c r="F62" s="5"/>
      <c r="G62" s="14">
        <f t="shared" si="26"/>
        <v>3379999.92</v>
      </c>
      <c r="H62" s="76">
        <v>3600000</v>
      </c>
      <c r="I62" s="19">
        <f t="shared" si="11"/>
        <v>220000.08000000007</v>
      </c>
      <c r="J62" s="3">
        <f t="shared" si="12"/>
        <v>6.5088782605651687</v>
      </c>
      <c r="K62" s="3">
        <f t="shared" si="13"/>
        <v>220000.08000000007</v>
      </c>
      <c r="L62" s="32">
        <f t="shared" si="14"/>
        <v>6.5088782605651687</v>
      </c>
    </row>
    <row r="63" spans="1:12" x14ac:dyDescent="0.25">
      <c r="A63" s="35">
        <v>33401</v>
      </c>
      <c r="B63" s="47" t="s">
        <v>61</v>
      </c>
      <c r="C63" s="53">
        <v>925156.56</v>
      </c>
      <c r="D63" s="50"/>
      <c r="E63" s="5"/>
      <c r="F63" s="5"/>
      <c r="G63" s="14">
        <f t="shared" si="26"/>
        <v>925156.56</v>
      </c>
      <c r="H63" s="76">
        <v>1020000</v>
      </c>
      <c r="I63" s="19">
        <f t="shared" si="11"/>
        <v>94843.439999999944</v>
      </c>
      <c r="J63" s="3">
        <f t="shared" si="12"/>
        <v>10.251609738356066</v>
      </c>
      <c r="K63" s="3">
        <f t="shared" si="13"/>
        <v>94843.439999999944</v>
      </c>
      <c r="L63" s="32">
        <f t="shared" si="14"/>
        <v>10.251609738356066</v>
      </c>
    </row>
    <row r="64" spans="1:12" ht="30" x14ac:dyDescent="0.25">
      <c r="A64" s="35">
        <v>33601</v>
      </c>
      <c r="B64" s="47" t="s">
        <v>62</v>
      </c>
      <c r="C64" s="53">
        <v>2496</v>
      </c>
      <c r="D64" s="50"/>
      <c r="E64" s="5"/>
      <c r="F64" s="5"/>
      <c r="G64" s="14">
        <f t="shared" si="26"/>
        <v>2496</v>
      </c>
      <c r="H64" s="76"/>
      <c r="I64" s="19">
        <f t="shared" si="11"/>
        <v>-2496</v>
      </c>
      <c r="J64" s="3">
        <f t="shared" si="12"/>
        <v>-100</v>
      </c>
      <c r="K64" s="3">
        <f t="shared" si="13"/>
        <v>-2496</v>
      </c>
      <c r="L64" s="32">
        <f t="shared" si="14"/>
        <v>-100</v>
      </c>
    </row>
    <row r="65" spans="1:12" x14ac:dyDescent="0.25">
      <c r="A65" s="35">
        <v>33602</v>
      </c>
      <c r="B65" s="47" t="s">
        <v>63</v>
      </c>
      <c r="C65" s="53">
        <v>17160</v>
      </c>
      <c r="D65" s="50"/>
      <c r="E65" s="5"/>
      <c r="F65" s="5"/>
      <c r="G65" s="14">
        <f t="shared" si="26"/>
        <v>17160</v>
      </c>
      <c r="H65" s="76">
        <v>18000</v>
      </c>
      <c r="I65" s="19">
        <f t="shared" si="11"/>
        <v>840</v>
      </c>
      <c r="J65" s="3">
        <f t="shared" si="12"/>
        <v>4.8951048951048932</v>
      </c>
      <c r="K65" s="3">
        <f t="shared" si="13"/>
        <v>840</v>
      </c>
      <c r="L65" s="32">
        <f t="shared" si="14"/>
        <v>4.8951048951048932</v>
      </c>
    </row>
    <row r="66" spans="1:12" x14ac:dyDescent="0.25">
      <c r="A66" s="35">
        <v>33801</v>
      </c>
      <c r="B66" s="47" t="s">
        <v>64</v>
      </c>
      <c r="C66" s="53">
        <v>2668848</v>
      </c>
      <c r="D66" s="50"/>
      <c r="E66" s="5"/>
      <c r="F66" s="5"/>
      <c r="G66" s="14">
        <f t="shared" si="26"/>
        <v>2668848</v>
      </c>
      <c r="H66" s="76">
        <v>5582000.04</v>
      </c>
      <c r="I66" s="19">
        <f t="shared" si="11"/>
        <v>2913152.04</v>
      </c>
      <c r="J66" s="3">
        <f t="shared" si="12"/>
        <v>109.15391359867627</v>
      </c>
      <c r="K66" s="3">
        <f t="shared" si="13"/>
        <v>2913152.04</v>
      </c>
      <c r="L66" s="32">
        <f t="shared" si="14"/>
        <v>109.15391359867627</v>
      </c>
    </row>
    <row r="67" spans="1:12" ht="30" x14ac:dyDescent="0.25">
      <c r="A67" s="35">
        <v>34101</v>
      </c>
      <c r="B67" s="47" t="s">
        <v>65</v>
      </c>
      <c r="C67" s="53">
        <v>530400</v>
      </c>
      <c r="D67" s="50"/>
      <c r="E67" s="5"/>
      <c r="F67" s="5"/>
      <c r="G67" s="14">
        <f t="shared" si="26"/>
        <v>530400</v>
      </c>
      <c r="H67" s="76">
        <v>540000</v>
      </c>
      <c r="I67" s="19">
        <f t="shared" si="11"/>
        <v>9600</v>
      </c>
      <c r="J67" s="3">
        <f t="shared" si="12"/>
        <v>1.8099547511312153</v>
      </c>
      <c r="K67" s="3">
        <f t="shared" si="13"/>
        <v>9600</v>
      </c>
      <c r="L67" s="32">
        <f t="shared" si="14"/>
        <v>1.8099547511312153</v>
      </c>
    </row>
    <row r="68" spans="1:12" x14ac:dyDescent="0.25">
      <c r="A68" s="35">
        <v>34302</v>
      </c>
      <c r="B68" s="47" t="s">
        <v>66</v>
      </c>
      <c r="C68" s="53">
        <v>599040</v>
      </c>
      <c r="D68" s="50"/>
      <c r="E68" s="5">
        <v>-24959.99</v>
      </c>
      <c r="F68" s="5"/>
      <c r="G68" s="14">
        <f t="shared" si="26"/>
        <v>574080.01</v>
      </c>
      <c r="H68" s="76">
        <v>705000</v>
      </c>
      <c r="I68" s="19">
        <f t="shared" si="11"/>
        <v>105960</v>
      </c>
      <c r="J68" s="3">
        <f t="shared" si="12"/>
        <v>17.688301282051285</v>
      </c>
      <c r="K68" s="3">
        <f t="shared" si="13"/>
        <v>130919.98999999999</v>
      </c>
      <c r="L68" s="32">
        <f t="shared" si="14"/>
        <v>22.805181807323336</v>
      </c>
    </row>
    <row r="69" spans="1:12" ht="30" x14ac:dyDescent="0.25">
      <c r="A69" s="35">
        <v>35101</v>
      </c>
      <c r="B69" s="47" t="s">
        <v>67</v>
      </c>
      <c r="C69" s="53">
        <v>0</v>
      </c>
      <c r="D69" s="50"/>
      <c r="E69" s="5"/>
      <c r="F69" s="5"/>
      <c r="G69" s="14">
        <f t="shared" si="26"/>
        <v>0</v>
      </c>
      <c r="H69" s="76">
        <v>270000</v>
      </c>
      <c r="I69" s="19">
        <f t="shared" si="11"/>
        <v>270000</v>
      </c>
      <c r="J69" s="3">
        <v>100</v>
      </c>
      <c r="K69" s="3">
        <f t="shared" si="13"/>
        <v>270000</v>
      </c>
      <c r="L69" s="32">
        <v>100</v>
      </c>
    </row>
    <row r="70" spans="1:12" ht="45" x14ac:dyDescent="0.25">
      <c r="A70" s="35">
        <v>35201</v>
      </c>
      <c r="B70" s="47" t="s">
        <v>68</v>
      </c>
      <c r="C70" s="53">
        <v>9692.8799999999992</v>
      </c>
      <c r="D70" s="50"/>
      <c r="E70" s="5"/>
      <c r="F70" s="5"/>
      <c r="G70" s="14">
        <f t="shared" si="26"/>
        <v>9692.8799999999992</v>
      </c>
      <c r="H70" s="76">
        <v>2000.04</v>
      </c>
      <c r="I70" s="19">
        <f t="shared" si="11"/>
        <v>-7692.8399999999992</v>
      </c>
      <c r="J70" s="3">
        <f t="shared" si="12"/>
        <v>-79.365885062024915</v>
      </c>
      <c r="K70" s="3">
        <f t="shared" si="13"/>
        <v>-7692.8399999999992</v>
      </c>
      <c r="L70" s="32">
        <f t="shared" si="14"/>
        <v>-79.365885062024915</v>
      </c>
    </row>
    <row r="71" spans="1:12" hidden="1" x14ac:dyDescent="0.25">
      <c r="A71" s="35">
        <v>35801</v>
      </c>
      <c r="B71" s="47" t="s">
        <v>69</v>
      </c>
      <c r="C71" s="53">
        <v>0</v>
      </c>
      <c r="D71" s="50"/>
      <c r="E71" s="5"/>
      <c r="F71" s="5"/>
      <c r="G71" s="14">
        <f t="shared" si="26"/>
        <v>0</v>
      </c>
      <c r="H71" s="76"/>
      <c r="I71" s="19">
        <f t="shared" si="11"/>
        <v>0</v>
      </c>
      <c r="J71" s="3" t="e">
        <f t="shared" si="12"/>
        <v>#DIV/0!</v>
      </c>
      <c r="K71" s="3">
        <f t="shared" si="13"/>
        <v>0</v>
      </c>
      <c r="L71" s="32" t="e">
        <f t="shared" si="14"/>
        <v>#DIV/0!</v>
      </c>
    </row>
    <row r="72" spans="1:12" x14ac:dyDescent="0.25">
      <c r="A72" s="35">
        <v>35802</v>
      </c>
      <c r="B72" s="47" t="s">
        <v>70</v>
      </c>
      <c r="C72" s="53">
        <v>6877.68</v>
      </c>
      <c r="D72" s="50"/>
      <c r="E72" s="5"/>
      <c r="F72" s="5"/>
      <c r="G72" s="14">
        <f t="shared" si="26"/>
        <v>6877.68</v>
      </c>
      <c r="H72" s="76"/>
      <c r="I72" s="19">
        <f t="shared" si="11"/>
        <v>-6877.68</v>
      </c>
      <c r="J72" s="3">
        <f t="shared" si="12"/>
        <v>-100</v>
      </c>
      <c r="K72" s="3">
        <f t="shared" si="13"/>
        <v>-6877.68</v>
      </c>
      <c r="L72" s="32">
        <f t="shared" si="14"/>
        <v>-100</v>
      </c>
    </row>
    <row r="73" spans="1:12" x14ac:dyDescent="0.25">
      <c r="A73" s="35">
        <v>37101</v>
      </c>
      <c r="B73" s="47" t="s">
        <v>71</v>
      </c>
      <c r="C73" s="53">
        <v>18720</v>
      </c>
      <c r="D73" s="50"/>
      <c r="E73" s="5"/>
      <c r="F73" s="5"/>
      <c r="G73" s="14">
        <f t="shared" si="26"/>
        <v>18720</v>
      </c>
      <c r="H73" s="76">
        <v>25000.080000000002</v>
      </c>
      <c r="I73" s="19">
        <f t="shared" si="11"/>
        <v>6280.0800000000017</v>
      </c>
      <c r="J73" s="3">
        <f t="shared" si="12"/>
        <v>33.547435897435889</v>
      </c>
      <c r="K73" s="3">
        <f t="shared" si="13"/>
        <v>6280.0800000000017</v>
      </c>
      <c r="L73" s="32">
        <f t="shared" si="14"/>
        <v>33.547435897435889</v>
      </c>
    </row>
    <row r="74" spans="1:12" x14ac:dyDescent="0.25">
      <c r="A74" s="35">
        <v>37201</v>
      </c>
      <c r="B74" s="47" t="s">
        <v>72</v>
      </c>
      <c r="C74" s="53">
        <v>831.96</v>
      </c>
      <c r="D74" s="50"/>
      <c r="E74" s="5"/>
      <c r="F74" s="5"/>
      <c r="G74" s="14">
        <f t="shared" si="26"/>
        <v>831.96</v>
      </c>
      <c r="H74" s="76">
        <v>6000</v>
      </c>
      <c r="I74" s="19">
        <f t="shared" si="11"/>
        <v>5168.04</v>
      </c>
      <c r="J74" s="3">
        <f t="shared" si="12"/>
        <v>621.18851867878266</v>
      </c>
      <c r="K74" s="3">
        <f t="shared" si="13"/>
        <v>5168.04</v>
      </c>
      <c r="L74" s="32">
        <f t="shared" si="14"/>
        <v>621.18851867878266</v>
      </c>
    </row>
    <row r="75" spans="1:12" x14ac:dyDescent="0.25">
      <c r="A75" s="35">
        <v>37501</v>
      </c>
      <c r="B75" s="47" t="s">
        <v>73</v>
      </c>
      <c r="C75" s="53">
        <v>79950</v>
      </c>
      <c r="D75" s="50"/>
      <c r="E75" s="5"/>
      <c r="F75" s="5"/>
      <c r="G75" s="14">
        <f t="shared" si="26"/>
        <v>79950</v>
      </c>
      <c r="H75" s="76">
        <v>95400</v>
      </c>
      <c r="I75" s="19">
        <f t="shared" si="11"/>
        <v>15450</v>
      </c>
      <c r="J75" s="3">
        <f t="shared" si="12"/>
        <v>19.32457786116322</v>
      </c>
      <c r="K75" s="3">
        <f t="shared" si="13"/>
        <v>15450</v>
      </c>
      <c r="L75" s="32">
        <f t="shared" si="14"/>
        <v>19.32457786116322</v>
      </c>
    </row>
    <row r="76" spans="1:12" x14ac:dyDescent="0.25">
      <c r="A76" s="35">
        <v>37502</v>
      </c>
      <c r="B76" s="47" t="s">
        <v>74</v>
      </c>
      <c r="C76" s="53">
        <v>127599.96</v>
      </c>
      <c r="D76" s="50"/>
      <c r="E76" s="5"/>
      <c r="F76" s="5"/>
      <c r="G76" s="14">
        <f t="shared" si="26"/>
        <v>127599.96</v>
      </c>
      <c r="H76" s="76">
        <v>148200</v>
      </c>
      <c r="I76" s="19">
        <f t="shared" si="11"/>
        <v>20600.039999999994</v>
      </c>
      <c r="J76" s="3">
        <f t="shared" si="12"/>
        <v>16.144237035810974</v>
      </c>
      <c r="K76" s="3">
        <f t="shared" si="13"/>
        <v>20600.039999999994</v>
      </c>
      <c r="L76" s="32">
        <f t="shared" si="14"/>
        <v>16.144237035810974</v>
      </c>
    </row>
    <row r="77" spans="1:12" x14ac:dyDescent="0.25">
      <c r="A77" s="35">
        <v>37902</v>
      </c>
      <c r="B77" s="47" t="s">
        <v>75</v>
      </c>
      <c r="C77" s="53">
        <v>27705.599999999999</v>
      </c>
      <c r="D77" s="50"/>
      <c r="E77" s="5"/>
      <c r="F77" s="5"/>
      <c r="G77" s="14">
        <f t="shared" si="26"/>
        <v>27705.599999999999</v>
      </c>
      <c r="H77" s="76">
        <v>32504.04</v>
      </c>
      <c r="I77" s="19">
        <f t="shared" si="11"/>
        <v>4798.4400000000023</v>
      </c>
      <c r="J77" s="3">
        <f t="shared" si="12"/>
        <v>17.319386694386694</v>
      </c>
      <c r="K77" s="3">
        <f t="shared" si="13"/>
        <v>4798.4400000000023</v>
      </c>
      <c r="L77" s="32">
        <f t="shared" si="14"/>
        <v>17.319386694386694</v>
      </c>
    </row>
    <row r="78" spans="1:12" x14ac:dyDescent="0.25">
      <c r="A78" s="35">
        <v>37903</v>
      </c>
      <c r="B78" s="47" t="s">
        <v>76</v>
      </c>
      <c r="C78" s="53">
        <v>340894.44</v>
      </c>
      <c r="D78" s="50"/>
      <c r="E78" s="5"/>
      <c r="F78" s="5"/>
      <c r="G78" s="14">
        <f t="shared" si="26"/>
        <v>340894.44</v>
      </c>
      <c r="H78" s="76">
        <v>405000</v>
      </c>
      <c r="I78" s="19">
        <f t="shared" ref="I78:I89" si="27">H78-C78</f>
        <v>64105.56</v>
      </c>
      <c r="J78" s="3">
        <f t="shared" ref="J78:J89" si="28">(H78*100/C78)-100</f>
        <v>18.805105768225488</v>
      </c>
      <c r="K78" s="3">
        <f t="shared" ref="K78:K89" si="29">H78-G78</f>
        <v>64105.56</v>
      </c>
      <c r="L78" s="32">
        <f t="shared" ref="L78:L89" si="30">(H78*100/G78)-100</f>
        <v>18.805105768225488</v>
      </c>
    </row>
    <row r="79" spans="1:12" x14ac:dyDescent="0.25">
      <c r="A79" s="35">
        <v>38501</v>
      </c>
      <c r="B79" s="47" t="s">
        <v>77</v>
      </c>
      <c r="C79" s="53">
        <v>41600.04</v>
      </c>
      <c r="D79" s="50"/>
      <c r="E79" s="5"/>
      <c r="F79" s="5"/>
      <c r="G79" s="14">
        <f t="shared" si="26"/>
        <v>41600.04</v>
      </c>
      <c r="H79" s="76">
        <v>50000.04</v>
      </c>
      <c r="I79" s="19">
        <f t="shared" si="27"/>
        <v>8400</v>
      </c>
      <c r="J79" s="3">
        <f t="shared" si="28"/>
        <v>20.192288276645883</v>
      </c>
      <c r="K79" s="3">
        <f t="shared" si="29"/>
        <v>8400</v>
      </c>
      <c r="L79" s="32">
        <f t="shared" si="30"/>
        <v>20.192288276645883</v>
      </c>
    </row>
    <row r="80" spans="1:12" x14ac:dyDescent="0.25">
      <c r="A80" s="35">
        <v>38503</v>
      </c>
      <c r="B80" s="47" t="s">
        <v>78</v>
      </c>
      <c r="C80" s="53">
        <v>12999.96</v>
      </c>
      <c r="D80" s="50"/>
      <c r="E80" s="5"/>
      <c r="F80" s="5"/>
      <c r="G80" s="14">
        <f t="shared" si="26"/>
        <v>12999.96</v>
      </c>
      <c r="H80" s="76">
        <v>15000</v>
      </c>
      <c r="I80" s="19">
        <f t="shared" si="27"/>
        <v>2000.0400000000009</v>
      </c>
      <c r="J80" s="3">
        <f t="shared" si="28"/>
        <v>15.384970415293594</v>
      </c>
      <c r="K80" s="3">
        <f t="shared" si="29"/>
        <v>2000.0400000000009</v>
      </c>
      <c r="L80" s="32">
        <f t="shared" si="30"/>
        <v>15.384970415293594</v>
      </c>
    </row>
    <row r="81" spans="1:12" x14ac:dyDescent="0.25">
      <c r="A81" s="36"/>
      <c r="B81" s="16"/>
      <c r="C81" s="25"/>
      <c r="D81" s="51"/>
      <c r="E81" s="6"/>
      <c r="F81" s="6"/>
      <c r="G81" s="16"/>
      <c r="H81" s="76"/>
      <c r="I81" s="19"/>
      <c r="J81" s="3"/>
      <c r="K81" s="3"/>
      <c r="L81" s="32"/>
    </row>
    <row r="82" spans="1:12" ht="30" x14ac:dyDescent="0.25">
      <c r="A82" s="33">
        <v>500000</v>
      </c>
      <c r="B82" s="46" t="s">
        <v>79</v>
      </c>
      <c r="C82" s="24">
        <f t="shared" ref="C82:I82" si="31">SUM(C83:C89)</f>
        <v>0</v>
      </c>
      <c r="D82" s="20">
        <f t="shared" si="31"/>
        <v>0</v>
      </c>
      <c r="E82" s="4">
        <f t="shared" si="31"/>
        <v>0</v>
      </c>
      <c r="F82" s="4">
        <f t="shared" si="31"/>
        <v>0</v>
      </c>
      <c r="G82" s="15">
        <f t="shared" si="31"/>
        <v>0</v>
      </c>
      <c r="H82" s="77">
        <f>SUM(H83:H89)</f>
        <v>7178000.1600000001</v>
      </c>
      <c r="I82" s="20">
        <f t="shared" si="31"/>
        <v>7178000.1600000001</v>
      </c>
      <c r="J82" s="4">
        <v>100</v>
      </c>
      <c r="K82" s="4">
        <f>SUM(K83:K89)</f>
        <v>7178000.1600000001</v>
      </c>
      <c r="L82" s="34">
        <v>100</v>
      </c>
    </row>
    <row r="83" spans="1:12" x14ac:dyDescent="0.25">
      <c r="A83" s="35">
        <v>51101</v>
      </c>
      <c r="B83" s="47" t="s">
        <v>80</v>
      </c>
      <c r="C83" s="53">
        <v>0</v>
      </c>
      <c r="D83" s="50"/>
      <c r="E83" s="5"/>
      <c r="F83" s="5"/>
      <c r="G83" s="14">
        <f t="shared" ref="G83:G89" si="32">SUM(C83:F83)</f>
        <v>0</v>
      </c>
      <c r="H83" s="76">
        <v>1596000</v>
      </c>
      <c r="I83" s="19">
        <f t="shared" si="27"/>
        <v>1596000</v>
      </c>
      <c r="J83" s="3">
        <v>100</v>
      </c>
      <c r="K83" s="3">
        <f t="shared" si="29"/>
        <v>1596000</v>
      </c>
      <c r="L83" s="32">
        <v>100</v>
      </c>
    </row>
    <row r="84" spans="1:12" ht="30" x14ac:dyDescent="0.25">
      <c r="A84" s="35">
        <v>51501</v>
      </c>
      <c r="B84" s="47" t="s">
        <v>81</v>
      </c>
      <c r="C84" s="53">
        <v>0</v>
      </c>
      <c r="D84" s="50"/>
      <c r="E84" s="5"/>
      <c r="F84" s="5"/>
      <c r="G84" s="14">
        <f t="shared" si="32"/>
        <v>0</v>
      </c>
      <c r="H84" s="76">
        <v>2750000.04</v>
      </c>
      <c r="I84" s="19">
        <f t="shared" si="27"/>
        <v>2750000.04</v>
      </c>
      <c r="J84" s="3">
        <v>100</v>
      </c>
      <c r="K84" s="3">
        <f t="shared" si="29"/>
        <v>2750000.04</v>
      </c>
      <c r="L84" s="32">
        <v>100</v>
      </c>
    </row>
    <row r="85" spans="1:12" x14ac:dyDescent="0.25">
      <c r="A85" s="35">
        <v>51502</v>
      </c>
      <c r="B85" s="47" t="s">
        <v>82</v>
      </c>
      <c r="C85" s="53">
        <v>0</v>
      </c>
      <c r="D85" s="50"/>
      <c r="E85" s="5"/>
      <c r="F85" s="5"/>
      <c r="G85" s="14">
        <f t="shared" si="32"/>
        <v>0</v>
      </c>
      <c r="H85" s="76">
        <v>2592000</v>
      </c>
      <c r="I85" s="19">
        <f t="shared" si="27"/>
        <v>2592000</v>
      </c>
      <c r="J85" s="3">
        <v>100</v>
      </c>
      <c r="K85" s="3">
        <f t="shared" si="29"/>
        <v>2592000</v>
      </c>
      <c r="L85" s="32">
        <v>100</v>
      </c>
    </row>
    <row r="86" spans="1:12" x14ac:dyDescent="0.25">
      <c r="A86" s="35">
        <v>51503</v>
      </c>
      <c r="B86" s="47" t="s">
        <v>83</v>
      </c>
      <c r="C86" s="53">
        <v>0</v>
      </c>
      <c r="D86" s="50"/>
      <c r="E86" s="5"/>
      <c r="F86" s="5"/>
      <c r="G86" s="14">
        <f t="shared" si="32"/>
        <v>0</v>
      </c>
      <c r="H86" s="76">
        <v>208000.08</v>
      </c>
      <c r="I86" s="19">
        <f t="shared" si="27"/>
        <v>208000.08</v>
      </c>
      <c r="J86" s="3">
        <v>100</v>
      </c>
      <c r="K86" s="3">
        <f t="shared" si="29"/>
        <v>208000.08</v>
      </c>
      <c r="L86" s="32">
        <v>100</v>
      </c>
    </row>
    <row r="87" spans="1:12" ht="30" x14ac:dyDescent="0.25">
      <c r="A87" s="35">
        <v>51901</v>
      </c>
      <c r="B87" s="47" t="s">
        <v>95</v>
      </c>
      <c r="C87" s="53"/>
      <c r="D87" s="50"/>
      <c r="E87" s="5"/>
      <c r="F87" s="5"/>
      <c r="G87" s="14">
        <f t="shared" si="32"/>
        <v>0</v>
      </c>
      <c r="H87" s="76">
        <v>30000</v>
      </c>
      <c r="I87" s="19">
        <f t="shared" ref="I87" si="33">H87-C87</f>
        <v>30000</v>
      </c>
      <c r="J87" s="3">
        <v>100</v>
      </c>
      <c r="K87" s="3">
        <f t="shared" ref="K87" si="34">H87-G87</f>
        <v>30000</v>
      </c>
      <c r="L87" s="32">
        <v>100</v>
      </c>
    </row>
    <row r="88" spans="1:12" hidden="1" x14ac:dyDescent="0.25">
      <c r="A88" s="35">
        <v>52101</v>
      </c>
      <c r="B88" s="47" t="s">
        <v>84</v>
      </c>
      <c r="C88" s="53">
        <v>0</v>
      </c>
      <c r="D88" s="50"/>
      <c r="E88" s="5"/>
      <c r="F88" s="5"/>
      <c r="G88" s="14">
        <f t="shared" si="32"/>
        <v>0</v>
      </c>
      <c r="H88" s="76"/>
      <c r="I88" s="19">
        <f t="shared" si="27"/>
        <v>0</v>
      </c>
      <c r="J88" s="3"/>
      <c r="K88" s="3">
        <f t="shared" si="29"/>
        <v>0</v>
      </c>
      <c r="L88" s="32"/>
    </row>
    <row r="89" spans="1:12" x14ac:dyDescent="0.25">
      <c r="A89" s="35">
        <v>52301</v>
      </c>
      <c r="B89" s="47" t="s">
        <v>85</v>
      </c>
      <c r="C89" s="53">
        <v>0</v>
      </c>
      <c r="D89" s="50"/>
      <c r="E89" s="5"/>
      <c r="F89" s="5"/>
      <c r="G89" s="14">
        <f t="shared" si="32"/>
        <v>0</v>
      </c>
      <c r="H89" s="76">
        <v>2000.04</v>
      </c>
      <c r="I89" s="19">
        <f t="shared" si="27"/>
        <v>2000.04</v>
      </c>
      <c r="J89" s="3">
        <v>100</v>
      </c>
      <c r="K89" s="3">
        <f t="shared" si="29"/>
        <v>2000.04</v>
      </c>
      <c r="L89" s="32">
        <v>100</v>
      </c>
    </row>
    <row r="90" spans="1:12" ht="15.75" thickBot="1" x14ac:dyDescent="0.3">
      <c r="A90" s="37"/>
      <c r="B90" s="48"/>
      <c r="C90" s="54"/>
      <c r="D90" s="52"/>
      <c r="E90" s="38"/>
      <c r="F90" s="38"/>
      <c r="G90" s="39"/>
      <c r="H90" s="26"/>
      <c r="I90" s="40"/>
      <c r="J90" s="41"/>
      <c r="K90" s="41"/>
      <c r="L90" s="42"/>
    </row>
  </sheetData>
  <mergeCells count="11">
    <mergeCell ref="A1:L1"/>
    <mergeCell ref="I3:J3"/>
    <mergeCell ref="K3:L3"/>
    <mergeCell ref="A2:B3"/>
    <mergeCell ref="C2:G2"/>
    <mergeCell ref="H2:H4"/>
    <mergeCell ref="I2:L2"/>
    <mergeCell ref="C3:C4"/>
    <mergeCell ref="D3:D4"/>
    <mergeCell ref="E3:F3"/>
    <mergeCell ref="G3:G4"/>
  </mergeCells>
  <pageMargins left="0.51181102362204722" right="0.43307086614173229" top="1.6141732283464567" bottom="0.43307086614173229" header="0.51181102362204722" footer="0.27559055118110237"/>
  <pageSetup scale="67" fitToHeight="0" orientation="landscape" r:id="rId1"/>
  <headerFooter>
    <oddHeader>&amp;L&amp;G&amp;C&amp;"-,Negrita"&amp;14
PODER JUDICIAL DEL ESTADO DE BAJA CALIFORNIA
&amp;"-,Negrita Cursiva"CONSEJO DE LA JUDICATURA&amp;"-,Normal"
Fondo Auxiliar para la Administración de Justicia
Proyecto de Presupuesto 2022&amp;R&amp;G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PRESUPUESTO_VS_PRESUPUESTO</vt:lpstr>
      <vt:lpstr>PRESUPUESTO_VS_PRESUPUESTO!Área_de_impresión</vt:lpstr>
      <vt:lpstr>PRESUPUESTO_VS_PRESUPUESTO!Print_Titles</vt:lpstr>
      <vt:lpstr>PRESUPUESTO_VS_PRESUPUESTO!Títulos_a_imprimir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2021-11-19T21:02:37Z</cp:lastPrinted>
  <dcterms:created xsi:type="dcterms:W3CDTF">2020-11-19T22:19:06Z</dcterms:created>
  <dcterms:modified xsi:type="dcterms:W3CDTF">2021-11-19T21:03:28Z</dcterms:modified>
</cp:coreProperties>
</file>